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idma01\Somfy\BU Oceania - Marketing2\RRP Price List\2020\"/>
    </mc:Choice>
  </mc:AlternateContent>
  <xr:revisionPtr revIDLastSave="12" documentId="8_{985D8E4C-B522-4035-95B3-9F737C5D96E6}" xr6:coauthVersionLast="44" xr6:coauthVersionMax="44" xr10:uidLastSave="{144B3433-A1E5-4F02-A9DE-8983B6A931B4}"/>
  <bookViews>
    <workbookView xWindow="-110" yWindow="-110" windowWidth="19420" windowHeight="10420" xr2:uid="{00000000-000D-0000-FFFF-FFFF00000000}"/>
  </bookViews>
  <sheets>
    <sheet name="Customer Details" sheetId="16" r:id="rId1"/>
    <sheet name="Motors" sheetId="11" r:id="rId2"/>
    <sheet name="Electronics" sheetId="15" r:id="rId3"/>
    <sheet name="Accessories&amp;Sundry" sheetId="14" r:id="rId4"/>
    <sheet name="Curtains" sheetId="20" r:id="rId5"/>
    <sheet name="Terms and Conditions" sheetId="19" r:id="rId6"/>
  </sheets>
  <externalReferences>
    <externalReference r:id="rId7"/>
    <externalReference r:id="rId8"/>
  </externalReferences>
  <definedNames>
    <definedName name="_xlnm._FilterDatabase" localSheetId="3" hidden="1">'Accessories&amp;Sundry'!$A$3:$R$284</definedName>
    <definedName name="_xlnm._FilterDatabase" localSheetId="4" hidden="1">Curtains!$A$3:$J$61</definedName>
    <definedName name="_xlnm._FilterDatabase" localSheetId="2" hidden="1">Electronics!$A$3:$S$166</definedName>
    <definedName name="_xlnm._FilterDatabase" localSheetId="1" hidden="1">Motors!$A$3:$R$177</definedName>
    <definedName name="history">'[1]HSTRY-2009'!$A$5:$N$32</definedName>
    <definedName name="_xlnm.Print_Titles" localSheetId="3">'Accessories&amp;Sundry'!$1:$3</definedName>
    <definedName name="_xlnm.Print_Titles" localSheetId="4">Curtains!$1:$3</definedName>
    <definedName name="_xlnm.Print_Titles" localSheetId="2">Electronics!$1:$3</definedName>
    <definedName name="_xlnm.Print_Titles" localSheetId="1">Motors!$1:$3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7" i="15" l="1"/>
  <c r="R36" i="15"/>
  <c r="R99" i="11"/>
  <c r="R100" i="11"/>
  <c r="R101" i="11"/>
  <c r="R104" i="11"/>
  <c r="R34" i="14" l="1"/>
  <c r="R35" i="14"/>
  <c r="R36" i="14"/>
  <c r="R37" i="14"/>
  <c r="R38" i="14"/>
  <c r="R129" i="15" l="1"/>
  <c r="H129" i="15" s="1"/>
  <c r="I129" i="15" s="1"/>
  <c r="R11" i="11"/>
  <c r="R12" i="11"/>
  <c r="R138" i="15"/>
  <c r="H138" i="15" s="1"/>
  <c r="I138" i="15" s="1"/>
  <c r="R139" i="15"/>
  <c r="H139" i="15" s="1"/>
  <c r="I139" i="15" s="1"/>
  <c r="R140" i="15"/>
  <c r="H140" i="15" s="1"/>
  <c r="I140" i="15" s="1"/>
  <c r="H12" i="11" l="1"/>
  <c r="I12" i="11" s="1"/>
  <c r="H11" i="11"/>
  <c r="I11" i="11" s="1"/>
  <c r="G11" i="11"/>
  <c r="H101" i="11" l="1"/>
  <c r="I101" i="11" s="1"/>
  <c r="H100" i="11"/>
  <c r="I100" i="11" s="1"/>
  <c r="H99" i="11"/>
  <c r="I99" i="11" s="1"/>
  <c r="R98" i="11"/>
  <c r="R27" i="11" l="1"/>
  <c r="H27" i="11" s="1"/>
  <c r="I27" i="11" s="1"/>
  <c r="R163" i="15" l="1"/>
  <c r="H163" i="15" s="1"/>
  <c r="I163" i="15" s="1"/>
  <c r="J59" i="20" l="1"/>
  <c r="J20" i="20"/>
  <c r="R22" i="11"/>
  <c r="R23" i="11"/>
  <c r="R24" i="11"/>
  <c r="R28" i="11" l="1"/>
  <c r="H28" i="11" s="1"/>
  <c r="I28" i="11" s="1"/>
  <c r="R20" i="11"/>
  <c r="H20" i="11" s="1"/>
  <c r="I20" i="11" s="1"/>
  <c r="H24" i="11"/>
  <c r="I24" i="11" s="1"/>
  <c r="R162" i="15" l="1"/>
  <c r="H162" i="15" s="1"/>
  <c r="I162" i="15" s="1"/>
  <c r="R164" i="15"/>
  <c r="H164" i="15" s="1"/>
  <c r="I164" i="15" s="1"/>
  <c r="G20" i="20" l="1"/>
  <c r="H20" i="20" s="1"/>
  <c r="F20" i="20"/>
  <c r="J19" i="20"/>
  <c r="G19" i="20" s="1"/>
  <c r="H19" i="20" s="1"/>
  <c r="F19" i="20"/>
  <c r="H22" i="11"/>
  <c r="I22" i="11" s="1"/>
  <c r="H23" i="11"/>
  <c r="I23" i="11" s="1"/>
  <c r="G23" i="11"/>
  <c r="G22" i="11"/>
  <c r="H284" i="14"/>
  <c r="I284" i="14" s="1"/>
  <c r="R33" i="15"/>
  <c r="H33" i="15" s="1"/>
  <c r="I33" i="15" s="1"/>
  <c r="R34" i="15"/>
  <c r="H34" i="15" s="1"/>
  <c r="I34" i="15" s="1"/>
  <c r="R56" i="15"/>
  <c r="H56" i="15" s="1"/>
  <c r="I56" i="15" s="1"/>
  <c r="R57" i="15"/>
  <c r="H57" i="15" s="1"/>
  <c r="I57" i="15" s="1"/>
  <c r="R161" i="15"/>
  <c r="H161" i="15" s="1"/>
  <c r="I161" i="15" s="1"/>
  <c r="J45" i="20" l="1"/>
  <c r="G45" i="20" s="1"/>
  <c r="H45" i="20" s="1"/>
  <c r="R28" i="15"/>
  <c r="R31" i="15"/>
  <c r="J9" i="20" l="1"/>
  <c r="J10" i="20"/>
  <c r="J16" i="20"/>
  <c r="J17" i="20"/>
  <c r="J46" i="20"/>
  <c r="G46" i="20" s="1"/>
  <c r="H46" i="20" s="1"/>
  <c r="H28" i="15" l="1"/>
  <c r="I28" i="15" s="1"/>
  <c r="G28" i="15"/>
  <c r="R27" i="15"/>
  <c r="H27" i="15" s="1"/>
  <c r="I27" i="15" s="1"/>
  <c r="G27" i="15"/>
  <c r="H31" i="15"/>
  <c r="I31" i="15" s="1"/>
  <c r="G31" i="15"/>
  <c r="R30" i="15"/>
  <c r="H30" i="15" s="1"/>
  <c r="I30" i="15" s="1"/>
  <c r="G30" i="15"/>
  <c r="G25" i="15"/>
  <c r="F61" i="20" l="1"/>
  <c r="F46" i="20"/>
  <c r="F45" i="20"/>
  <c r="J47" i="20"/>
  <c r="J44" i="20"/>
  <c r="F13" i="20"/>
  <c r="F14" i="20"/>
  <c r="F15" i="20"/>
  <c r="F16" i="20"/>
  <c r="F17" i="20"/>
  <c r="F12" i="20"/>
  <c r="G16" i="20"/>
  <c r="H16" i="20" s="1"/>
  <c r="G17" i="20"/>
  <c r="H17" i="20" s="1"/>
  <c r="F6" i="20"/>
  <c r="F7" i="20"/>
  <c r="F8" i="20"/>
  <c r="F9" i="20"/>
  <c r="F10" i="20"/>
  <c r="F5" i="20"/>
  <c r="G9" i="20"/>
  <c r="H9" i="20" s="1"/>
  <c r="G10" i="20"/>
  <c r="H10" i="20" s="1"/>
  <c r="R29" i="15" l="1"/>
  <c r="J39" i="20"/>
  <c r="G39" i="20" s="1"/>
  <c r="H39" i="20" s="1"/>
  <c r="J5" i="20"/>
  <c r="G5" i="20" s="1"/>
  <c r="H5" i="20" s="1"/>
  <c r="J6" i="20"/>
  <c r="G6" i="20" s="1"/>
  <c r="H6" i="20" s="1"/>
  <c r="J8" i="20"/>
  <c r="G8" i="20" s="1"/>
  <c r="H8" i="20" s="1"/>
  <c r="R9" i="14"/>
  <c r="H9" i="14" s="1"/>
  <c r="I9" i="14" s="1"/>
  <c r="J61" i="20"/>
  <c r="G61" i="20" s="1"/>
  <c r="H61" i="20" s="1"/>
  <c r="G59" i="20"/>
  <c r="H59" i="20" s="1"/>
  <c r="J58" i="20"/>
  <c r="G58" i="20" s="1"/>
  <c r="H58" i="20" s="1"/>
  <c r="J57" i="20"/>
  <c r="G57" i="20" s="1"/>
  <c r="H57" i="20" s="1"/>
  <c r="J56" i="20"/>
  <c r="G56" i="20" s="1"/>
  <c r="H56" i="20" s="1"/>
  <c r="J55" i="20"/>
  <c r="G55" i="20" s="1"/>
  <c r="H55" i="20" s="1"/>
  <c r="J54" i="20"/>
  <c r="G54" i="20" s="1"/>
  <c r="H54" i="20" s="1"/>
  <c r="J52" i="20"/>
  <c r="G52" i="20" s="1"/>
  <c r="H52" i="20" s="1"/>
  <c r="J51" i="20"/>
  <c r="G51" i="20" s="1"/>
  <c r="H51" i="20" s="1"/>
  <c r="J50" i="20"/>
  <c r="G50" i="20" s="1"/>
  <c r="H50" i="20" s="1"/>
  <c r="J49" i="20"/>
  <c r="G49" i="20" s="1"/>
  <c r="H49" i="20" s="1"/>
  <c r="J48" i="20"/>
  <c r="G48" i="20" s="1"/>
  <c r="H48" i="20" s="1"/>
  <c r="J43" i="20"/>
  <c r="G43" i="20" s="1"/>
  <c r="H43" i="20" s="1"/>
  <c r="J42" i="20"/>
  <c r="G42" i="20" s="1"/>
  <c r="H42" i="20" s="1"/>
  <c r="J41" i="20"/>
  <c r="G41" i="20" s="1"/>
  <c r="H41" i="20" s="1"/>
  <c r="J40" i="20"/>
  <c r="G40" i="20" s="1"/>
  <c r="H40" i="20" s="1"/>
  <c r="J38" i="20"/>
  <c r="G38" i="20" s="1"/>
  <c r="H38" i="20" s="1"/>
  <c r="J37" i="20"/>
  <c r="G37" i="20" s="1"/>
  <c r="H37" i="20" s="1"/>
  <c r="J36" i="20"/>
  <c r="G36" i="20" s="1"/>
  <c r="H36" i="20" s="1"/>
  <c r="J35" i="20"/>
  <c r="G35" i="20" s="1"/>
  <c r="H35" i="20" s="1"/>
  <c r="J34" i="20"/>
  <c r="G34" i="20" s="1"/>
  <c r="H34" i="20" s="1"/>
  <c r="J33" i="20"/>
  <c r="J32" i="20"/>
  <c r="G32" i="20" s="1"/>
  <c r="H32" i="20" s="1"/>
  <c r="J31" i="20"/>
  <c r="G31" i="20" s="1"/>
  <c r="H31" i="20" s="1"/>
  <c r="J30" i="20"/>
  <c r="G30" i="20" s="1"/>
  <c r="H30" i="20" s="1"/>
  <c r="J29" i="20"/>
  <c r="G29" i="20" s="1"/>
  <c r="H29" i="20" s="1"/>
  <c r="J28" i="20"/>
  <c r="G28" i="20" s="1"/>
  <c r="H28" i="20" s="1"/>
  <c r="J27" i="20"/>
  <c r="G27" i="20" s="1"/>
  <c r="H27" i="20" s="1"/>
  <c r="J26" i="20"/>
  <c r="G26" i="20" s="1"/>
  <c r="H26" i="20" s="1"/>
  <c r="J25" i="20"/>
  <c r="G25" i="20" s="1"/>
  <c r="H25" i="20" s="1"/>
  <c r="J24" i="20"/>
  <c r="G24" i="20" s="1"/>
  <c r="H24" i="20" s="1"/>
  <c r="J23" i="20"/>
  <c r="G23" i="20" s="1"/>
  <c r="H23" i="20" s="1"/>
  <c r="J22" i="20"/>
  <c r="G22" i="20" s="1"/>
  <c r="H22" i="20" s="1"/>
  <c r="J15" i="20"/>
  <c r="G15" i="20" s="1"/>
  <c r="H15" i="20" s="1"/>
  <c r="J14" i="20"/>
  <c r="G14" i="20" s="1"/>
  <c r="H14" i="20" s="1"/>
  <c r="J13" i="20"/>
  <c r="G13" i="20" s="1"/>
  <c r="H13" i="20" s="1"/>
  <c r="J12" i="20"/>
  <c r="G12" i="20" s="1"/>
  <c r="H12" i="20" s="1"/>
  <c r="J7" i="20"/>
  <c r="G7" i="20" s="1"/>
  <c r="H7" i="20" s="1"/>
  <c r="H3" i="20"/>
  <c r="G3" i="20"/>
  <c r="R278" i="14"/>
  <c r="H278" i="14" s="1"/>
  <c r="I278" i="14" s="1"/>
  <c r="R144" i="15"/>
  <c r="H144" i="15" s="1"/>
  <c r="I144" i="15" s="1"/>
  <c r="R143" i="15"/>
  <c r="H143" i="15" s="1"/>
  <c r="I143" i="15" s="1"/>
  <c r="R135" i="15"/>
  <c r="H135" i="15" s="1"/>
  <c r="I135" i="15" s="1"/>
  <c r="R136" i="15"/>
  <c r="H136" i="15" s="1"/>
  <c r="I136" i="15" s="1"/>
  <c r="R137" i="15"/>
  <c r="H137" i="15" s="1"/>
  <c r="I137" i="15" s="1"/>
  <c r="R134" i="15"/>
  <c r="H134" i="15" s="1"/>
  <c r="I134" i="15" s="1"/>
  <c r="R122" i="15"/>
  <c r="H122" i="15" s="1"/>
  <c r="I122" i="15" s="1"/>
  <c r="R121" i="15"/>
  <c r="H121" i="15" s="1"/>
  <c r="I121" i="15" s="1"/>
  <c r="R111" i="11"/>
  <c r="H111" i="11" s="1"/>
  <c r="I111" i="11" s="1"/>
  <c r="R105" i="11"/>
  <c r="H105" i="11" s="1"/>
  <c r="I105" i="11" s="1"/>
  <c r="R112" i="11"/>
  <c r="H112" i="11" s="1"/>
  <c r="I112" i="11" s="1"/>
  <c r="R106" i="11"/>
  <c r="H106" i="11" s="1"/>
  <c r="I106" i="11" s="1"/>
  <c r="R113" i="11"/>
  <c r="H113" i="11" s="1"/>
  <c r="I113" i="11" s="1"/>
  <c r="R107" i="11"/>
  <c r="H107" i="11" s="1"/>
  <c r="I107" i="11" s="1"/>
  <c r="R114" i="11"/>
  <c r="H114" i="11" s="1"/>
  <c r="I114" i="11" s="1"/>
  <c r="R108" i="11"/>
  <c r="H108" i="11" s="1"/>
  <c r="I108" i="11" s="1"/>
  <c r="R115" i="11"/>
  <c r="H115" i="11" s="1"/>
  <c r="I115" i="11" s="1"/>
  <c r="H104" i="11"/>
  <c r="I104" i="11" s="1"/>
  <c r="R19" i="11"/>
  <c r="H19" i="11" s="1"/>
  <c r="I19" i="11" s="1"/>
  <c r="R282" i="14"/>
  <c r="H282" i="14" s="1"/>
  <c r="I282" i="14" s="1"/>
  <c r="R281" i="14"/>
  <c r="H281" i="14" s="1"/>
  <c r="I281" i="14" s="1"/>
  <c r="R19" i="14"/>
  <c r="H19" i="14" s="1"/>
  <c r="I19" i="14" s="1"/>
  <c r="R18" i="14"/>
  <c r="H18" i="14" s="1"/>
  <c r="I18" i="14" s="1"/>
  <c r="R17" i="14"/>
  <c r="H17" i="14" s="1"/>
  <c r="I17" i="14" s="1"/>
  <c r="R16" i="14"/>
  <c r="H16" i="14" s="1"/>
  <c r="I16" i="14" s="1"/>
  <c r="R15" i="14"/>
  <c r="H15" i="14" s="1"/>
  <c r="I15" i="14" s="1"/>
  <c r="R14" i="14"/>
  <c r="H14" i="14" s="1"/>
  <c r="I14" i="14" s="1"/>
  <c r="R13" i="14"/>
  <c r="H13" i="14" s="1"/>
  <c r="I13" i="14" s="1"/>
  <c r="R10" i="14"/>
  <c r="H10" i="14" s="1"/>
  <c r="I10" i="14" s="1"/>
  <c r="R8" i="14"/>
  <c r="H8" i="14" s="1"/>
  <c r="I8" i="14" s="1"/>
  <c r="R160" i="15"/>
  <c r="H160" i="15" s="1"/>
  <c r="I160" i="15" s="1"/>
  <c r="R159" i="15"/>
  <c r="H159" i="15" s="1"/>
  <c r="I159" i="15" s="1"/>
  <c r="R69" i="15"/>
  <c r="H69" i="15" s="1"/>
  <c r="I69" i="15" s="1"/>
  <c r="R68" i="15"/>
  <c r="H68" i="15" s="1"/>
  <c r="I68" i="15" s="1"/>
  <c r="R26" i="11"/>
  <c r="H26" i="11" s="1"/>
  <c r="I26" i="11" s="1"/>
  <c r="R5" i="15"/>
  <c r="H5" i="15" s="1"/>
  <c r="I5" i="15" s="1"/>
  <c r="R7" i="15"/>
  <c r="H7" i="15" s="1"/>
  <c r="I7" i="15" s="1"/>
  <c r="R8" i="15"/>
  <c r="H8" i="15" s="1"/>
  <c r="I8" i="15" s="1"/>
  <c r="R9" i="15"/>
  <c r="H9" i="15" s="1"/>
  <c r="I9" i="15" s="1"/>
  <c r="R10" i="15"/>
  <c r="H10" i="15" s="1"/>
  <c r="I10" i="15" s="1"/>
  <c r="R11" i="15"/>
  <c r="R12" i="15"/>
  <c r="H12" i="15" s="1"/>
  <c r="I12" i="15" s="1"/>
  <c r="R13" i="15"/>
  <c r="H13" i="15" s="1"/>
  <c r="I13" i="15" s="1"/>
  <c r="R14" i="15"/>
  <c r="H14" i="15" s="1"/>
  <c r="I14" i="15" s="1"/>
  <c r="R15" i="15"/>
  <c r="H15" i="15" s="1"/>
  <c r="I15" i="15" s="1"/>
  <c r="R16" i="15"/>
  <c r="R17" i="15"/>
  <c r="H17" i="15" s="1"/>
  <c r="I17" i="15" s="1"/>
  <c r="R18" i="15"/>
  <c r="H18" i="15" s="1"/>
  <c r="I18" i="15" s="1"/>
  <c r="R19" i="15"/>
  <c r="H19" i="15" s="1"/>
  <c r="I19" i="15" s="1"/>
  <c r="R20" i="15"/>
  <c r="H20" i="15" s="1"/>
  <c r="I20" i="15" s="1"/>
  <c r="R97" i="11"/>
  <c r="H97" i="11" s="1"/>
  <c r="I97" i="11" s="1"/>
  <c r="R96" i="11"/>
  <c r="H96" i="11" s="1"/>
  <c r="I96" i="11" s="1"/>
  <c r="R94" i="11"/>
  <c r="H94" i="11" s="1"/>
  <c r="I94" i="11" s="1"/>
  <c r="R93" i="11"/>
  <c r="H93" i="11" s="1"/>
  <c r="I93" i="11" s="1"/>
  <c r="R90" i="11"/>
  <c r="H90" i="11" s="1"/>
  <c r="I90" i="11" s="1"/>
  <c r="R89" i="11"/>
  <c r="H89" i="11" s="1"/>
  <c r="I89" i="11" s="1"/>
  <c r="R143" i="14"/>
  <c r="H143" i="14" s="1"/>
  <c r="I143" i="14" s="1"/>
  <c r="R142" i="14"/>
  <c r="H142" i="14" s="1"/>
  <c r="I142" i="14" s="1"/>
  <c r="H37" i="14"/>
  <c r="I37" i="14" s="1"/>
  <c r="R95" i="11"/>
  <c r="R91" i="11"/>
  <c r="R16" i="11"/>
  <c r="H16" i="11" s="1"/>
  <c r="I16" i="11" s="1"/>
  <c r="R14" i="11"/>
  <c r="H14" i="11" s="1"/>
  <c r="I14" i="11" s="1"/>
  <c r="R15" i="11"/>
  <c r="H15" i="11" s="1"/>
  <c r="I15" i="11" s="1"/>
  <c r="R92" i="11"/>
  <c r="H92" i="11" s="1"/>
  <c r="I92" i="11" s="1"/>
  <c r="R88" i="11"/>
  <c r="R6" i="11"/>
  <c r="R7" i="11"/>
  <c r="H7" i="11" s="1"/>
  <c r="I7" i="11" s="1"/>
  <c r="R8" i="11"/>
  <c r="H8" i="11" s="1"/>
  <c r="I8" i="11" s="1"/>
  <c r="R9" i="11"/>
  <c r="R10" i="11"/>
  <c r="H10" i="11" s="1"/>
  <c r="I10" i="11" s="1"/>
  <c r="R13" i="11"/>
  <c r="R29" i="11"/>
  <c r="R30" i="11"/>
  <c r="H30" i="11" s="1"/>
  <c r="I30" i="11" s="1"/>
  <c r="R31" i="11"/>
  <c r="H31" i="11" s="1"/>
  <c r="I31" i="11" s="1"/>
  <c r="R32" i="11"/>
  <c r="H32" i="11" s="1"/>
  <c r="I32" i="11" s="1"/>
  <c r="R33" i="11"/>
  <c r="H33" i="11" s="1"/>
  <c r="I33" i="11" s="1"/>
  <c r="R34" i="11"/>
  <c r="H34" i="11" s="1"/>
  <c r="I34" i="11" s="1"/>
  <c r="R35" i="11"/>
  <c r="H35" i="11" s="1"/>
  <c r="I35" i="11" s="1"/>
  <c r="R36" i="11"/>
  <c r="R37" i="11"/>
  <c r="H37" i="11" s="1"/>
  <c r="I37" i="11" s="1"/>
  <c r="R38" i="11"/>
  <c r="H38" i="11" s="1"/>
  <c r="I38" i="11" s="1"/>
  <c r="R39" i="11"/>
  <c r="H39" i="11" s="1"/>
  <c r="I39" i="11" s="1"/>
  <c r="R40" i="11"/>
  <c r="H40" i="11" s="1"/>
  <c r="I40" i="11" s="1"/>
  <c r="R41" i="11"/>
  <c r="H41" i="11" s="1"/>
  <c r="I41" i="11" s="1"/>
  <c r="R42" i="11"/>
  <c r="H42" i="11" s="1"/>
  <c r="I42" i="11" s="1"/>
  <c r="R43" i="11"/>
  <c r="R44" i="11"/>
  <c r="H44" i="11" s="1"/>
  <c r="I44" i="11" s="1"/>
  <c r="R45" i="11"/>
  <c r="H45" i="11" s="1"/>
  <c r="I45" i="11" s="1"/>
  <c r="R46" i="11"/>
  <c r="H46" i="11" s="1"/>
  <c r="I46" i="11" s="1"/>
  <c r="R47" i="11"/>
  <c r="H47" i="11" s="1"/>
  <c r="I47" i="11" s="1"/>
  <c r="R48" i="11"/>
  <c r="H48" i="11" s="1"/>
  <c r="I48" i="11" s="1"/>
  <c r="R49" i="11"/>
  <c r="H49" i="11" s="1"/>
  <c r="I49" i="11" s="1"/>
  <c r="R50" i="11"/>
  <c r="R51" i="11"/>
  <c r="H51" i="11" s="1"/>
  <c r="I51" i="11" s="1"/>
  <c r="R52" i="11"/>
  <c r="H52" i="11" s="1"/>
  <c r="I52" i="11" s="1"/>
  <c r="R53" i="11"/>
  <c r="H53" i="11" s="1"/>
  <c r="I53" i="11" s="1"/>
  <c r="R54" i="11"/>
  <c r="H54" i="11" s="1"/>
  <c r="I54" i="11" s="1"/>
  <c r="R55" i="11"/>
  <c r="R56" i="11"/>
  <c r="H56" i="11" s="1"/>
  <c r="I56" i="11" s="1"/>
  <c r="R57" i="11"/>
  <c r="H57" i="11" s="1"/>
  <c r="I57" i="11" s="1"/>
  <c r="R58" i="11"/>
  <c r="H58" i="11" s="1"/>
  <c r="I58" i="11" s="1"/>
  <c r="R59" i="11"/>
  <c r="H59" i="11" s="1"/>
  <c r="I59" i="11" s="1"/>
  <c r="R60" i="11"/>
  <c r="H60" i="11" s="1"/>
  <c r="I60" i="11" s="1"/>
  <c r="R61" i="11"/>
  <c r="H61" i="11" s="1"/>
  <c r="I61" i="11" s="1"/>
  <c r="R62" i="11"/>
  <c r="H62" i="11" s="1"/>
  <c r="I62" i="11" s="1"/>
  <c r="R63" i="11"/>
  <c r="H63" i="11" s="1"/>
  <c r="I63" i="11" s="1"/>
  <c r="R64" i="11"/>
  <c r="H64" i="11" s="1"/>
  <c r="I64" i="11" s="1"/>
  <c r="R65" i="11"/>
  <c r="H65" i="11" s="1"/>
  <c r="I65" i="11" s="1"/>
  <c r="R66" i="11"/>
  <c r="R67" i="11"/>
  <c r="H67" i="11" s="1"/>
  <c r="I67" i="11" s="1"/>
  <c r="R68" i="11"/>
  <c r="H68" i="11" s="1"/>
  <c r="I68" i="11" s="1"/>
  <c r="R69" i="11"/>
  <c r="H69" i="11" s="1"/>
  <c r="I69" i="11" s="1"/>
  <c r="R70" i="11"/>
  <c r="H70" i="11" s="1"/>
  <c r="I70" i="11" s="1"/>
  <c r="R71" i="11"/>
  <c r="H71" i="11" s="1"/>
  <c r="I71" i="11" s="1"/>
  <c r="R72" i="11"/>
  <c r="R73" i="11"/>
  <c r="H73" i="11" s="1"/>
  <c r="I73" i="11" s="1"/>
  <c r="R74" i="11"/>
  <c r="H74" i="11" s="1"/>
  <c r="I74" i="11" s="1"/>
  <c r="R75" i="11"/>
  <c r="H75" i="11" s="1"/>
  <c r="I75" i="11" s="1"/>
  <c r="R76" i="11"/>
  <c r="H76" i="11" s="1"/>
  <c r="I76" i="11" s="1"/>
  <c r="R77" i="11"/>
  <c r="H77" i="11" s="1"/>
  <c r="I77" i="11" s="1"/>
  <c r="R78" i="11"/>
  <c r="H78" i="11" s="1"/>
  <c r="I78" i="11" s="1"/>
  <c r="R79" i="11"/>
  <c r="H79" i="11" s="1"/>
  <c r="I79" i="11" s="1"/>
  <c r="R80" i="11"/>
  <c r="H80" i="11" s="1"/>
  <c r="I80" i="11" s="1"/>
  <c r="R81" i="11"/>
  <c r="H81" i="11" s="1"/>
  <c r="I81" i="11" s="1"/>
  <c r="R82" i="11"/>
  <c r="H82" i="11" s="1"/>
  <c r="I82" i="11" s="1"/>
  <c r="R83" i="11"/>
  <c r="R84" i="11"/>
  <c r="H84" i="11" s="1"/>
  <c r="I84" i="11" s="1"/>
  <c r="R85" i="11"/>
  <c r="H85" i="11" s="1"/>
  <c r="I85" i="11" s="1"/>
  <c r="R86" i="11"/>
  <c r="H86" i="11" s="1"/>
  <c r="I86" i="11" s="1"/>
  <c r="R87" i="11"/>
  <c r="H87" i="11" s="1"/>
  <c r="I87" i="11" s="1"/>
  <c r="R116" i="11"/>
  <c r="R117" i="11"/>
  <c r="H117" i="11" s="1"/>
  <c r="I117" i="11" s="1"/>
  <c r="R118" i="11"/>
  <c r="H118" i="11" s="1"/>
  <c r="I118" i="11" s="1"/>
  <c r="R119" i="11"/>
  <c r="R120" i="11"/>
  <c r="H120" i="11" s="1"/>
  <c r="I120" i="11" s="1"/>
  <c r="R121" i="11"/>
  <c r="H121" i="11" s="1"/>
  <c r="I121" i="11" s="1"/>
  <c r="R122" i="11"/>
  <c r="H122" i="11" s="1"/>
  <c r="I122" i="11" s="1"/>
  <c r="R123" i="11"/>
  <c r="R124" i="11"/>
  <c r="H124" i="11" s="1"/>
  <c r="I124" i="11" s="1"/>
  <c r="R135" i="11"/>
  <c r="R136" i="11"/>
  <c r="H136" i="11" s="1"/>
  <c r="I136" i="11" s="1"/>
  <c r="R137" i="11"/>
  <c r="H137" i="11" s="1"/>
  <c r="I137" i="11" s="1"/>
  <c r="R138" i="11"/>
  <c r="H138" i="11" s="1"/>
  <c r="I138" i="11" s="1"/>
  <c r="R139" i="11"/>
  <c r="H139" i="11" s="1"/>
  <c r="I139" i="11" s="1"/>
  <c r="R140" i="11"/>
  <c r="H140" i="11" s="1"/>
  <c r="I140" i="11" s="1"/>
  <c r="R141" i="11"/>
  <c r="R142" i="11"/>
  <c r="H142" i="11" s="1"/>
  <c r="I142" i="11" s="1"/>
  <c r="R143" i="11"/>
  <c r="H143" i="11" s="1"/>
  <c r="I143" i="11" s="1"/>
  <c r="R144" i="11"/>
  <c r="H144" i="11" s="1"/>
  <c r="I144" i="11" s="1"/>
  <c r="R145" i="11"/>
  <c r="R146" i="11"/>
  <c r="H146" i="11" s="1"/>
  <c r="I146" i="11" s="1"/>
  <c r="R147" i="11"/>
  <c r="H147" i="11" s="1"/>
  <c r="I147" i="11" s="1"/>
  <c r="R148" i="11"/>
  <c r="H148" i="11" s="1"/>
  <c r="I148" i="11" s="1"/>
  <c r="R125" i="11"/>
  <c r="R126" i="11"/>
  <c r="H126" i="11" s="1"/>
  <c r="I126" i="11" s="1"/>
  <c r="R127" i="11"/>
  <c r="R128" i="11"/>
  <c r="H128" i="11" s="1"/>
  <c r="I128" i="11" s="1"/>
  <c r="R129" i="11"/>
  <c r="H129" i="11" s="1"/>
  <c r="I129" i="11" s="1"/>
  <c r="R130" i="11"/>
  <c r="H130" i="11" s="1"/>
  <c r="I130" i="11" s="1"/>
  <c r="R131" i="11"/>
  <c r="H131" i="11" s="1"/>
  <c r="I131" i="11" s="1"/>
  <c r="R132" i="11"/>
  <c r="H132" i="11" s="1"/>
  <c r="I132" i="11" s="1"/>
  <c r="R133" i="11"/>
  <c r="H133" i="11" s="1"/>
  <c r="I133" i="11" s="1"/>
  <c r="R134" i="11"/>
  <c r="H134" i="11" s="1"/>
  <c r="I134" i="11" s="1"/>
  <c r="R149" i="11"/>
  <c r="R150" i="11"/>
  <c r="H150" i="11" s="1"/>
  <c r="I150" i="11" s="1"/>
  <c r="R151" i="11"/>
  <c r="H151" i="11" s="1"/>
  <c r="I151" i="11" s="1"/>
  <c r="R152" i="11"/>
  <c r="H152" i="11" s="1"/>
  <c r="I152" i="11" s="1"/>
  <c r="R153" i="11"/>
  <c r="H153" i="11" s="1"/>
  <c r="I153" i="11" s="1"/>
  <c r="R154" i="11"/>
  <c r="R155" i="11"/>
  <c r="H155" i="11" s="1"/>
  <c r="I155" i="11" s="1"/>
  <c r="R156" i="11"/>
  <c r="H156" i="11" s="1"/>
  <c r="I156" i="11" s="1"/>
  <c r="R157" i="11"/>
  <c r="H157" i="11" s="1"/>
  <c r="I157" i="11" s="1"/>
  <c r="R158" i="11"/>
  <c r="H158" i="11" s="1"/>
  <c r="I158" i="11" s="1"/>
  <c r="R159" i="11"/>
  <c r="R160" i="11"/>
  <c r="H160" i="11" s="1"/>
  <c r="I160" i="11" s="1"/>
  <c r="R161" i="11"/>
  <c r="H161" i="11" s="1"/>
  <c r="I161" i="11" s="1"/>
  <c r="R162" i="11"/>
  <c r="R163" i="11"/>
  <c r="H163" i="11" s="1"/>
  <c r="I163" i="11" s="1"/>
  <c r="R164" i="11"/>
  <c r="H164" i="11" s="1"/>
  <c r="I164" i="11" s="1"/>
  <c r="R165" i="11"/>
  <c r="H165" i="11" s="1"/>
  <c r="I165" i="11" s="1"/>
  <c r="R166" i="11"/>
  <c r="H166" i="11" s="1"/>
  <c r="I166" i="11" s="1"/>
  <c r="R167" i="11"/>
  <c r="R168" i="11"/>
  <c r="H168" i="11" s="1"/>
  <c r="I168" i="11" s="1"/>
  <c r="R169" i="11"/>
  <c r="H169" i="11" s="1"/>
  <c r="I169" i="11" s="1"/>
  <c r="R170" i="11"/>
  <c r="R171" i="11"/>
  <c r="H171" i="11" s="1"/>
  <c r="I171" i="11" s="1"/>
  <c r="R172" i="11"/>
  <c r="H172" i="11" s="1"/>
  <c r="I172" i="11" s="1"/>
  <c r="R173" i="11"/>
  <c r="H173" i="11" s="1"/>
  <c r="I173" i="11" s="1"/>
  <c r="R174" i="11"/>
  <c r="R175" i="11"/>
  <c r="H175" i="11" s="1"/>
  <c r="I175" i="11" s="1"/>
  <c r="R176" i="11"/>
  <c r="H176" i="11" s="1"/>
  <c r="I176" i="11" s="1"/>
  <c r="R177" i="11"/>
  <c r="H177" i="11" s="1"/>
  <c r="I177" i="11" s="1"/>
  <c r="R5" i="11"/>
  <c r="H5" i="11" s="1"/>
  <c r="I5" i="11" s="1"/>
  <c r="R23" i="15"/>
  <c r="H23" i="15" s="1"/>
  <c r="I23" i="15" s="1"/>
  <c r="R24" i="15"/>
  <c r="R25" i="15"/>
  <c r="H25" i="15" s="1"/>
  <c r="I25" i="15" s="1"/>
  <c r="R26" i="15"/>
  <c r="H36" i="15"/>
  <c r="I36" i="15" s="1"/>
  <c r="H37" i="15"/>
  <c r="I37" i="15" s="1"/>
  <c r="R39" i="15"/>
  <c r="H39" i="15" s="1"/>
  <c r="I39" i="15" s="1"/>
  <c r="R40" i="15"/>
  <c r="H40" i="15" s="1"/>
  <c r="I40" i="15" s="1"/>
  <c r="R42" i="15"/>
  <c r="H42" i="15" s="1"/>
  <c r="I42" i="15" s="1"/>
  <c r="R43" i="15"/>
  <c r="H43" i="15" s="1"/>
  <c r="I43" i="15" s="1"/>
  <c r="R44" i="15"/>
  <c r="H44" i="15" s="1"/>
  <c r="I44" i="15" s="1"/>
  <c r="R45" i="15"/>
  <c r="H45" i="15" s="1"/>
  <c r="I45" i="15" s="1"/>
  <c r="R46" i="15"/>
  <c r="H46" i="15" s="1"/>
  <c r="I46" i="15" s="1"/>
  <c r="R47" i="15"/>
  <c r="H47" i="15" s="1"/>
  <c r="I47" i="15" s="1"/>
  <c r="R48" i="15"/>
  <c r="H48" i="15" s="1"/>
  <c r="I48" i="15" s="1"/>
  <c r="R50" i="15"/>
  <c r="H50" i="15" s="1"/>
  <c r="I50" i="15" s="1"/>
  <c r="R51" i="15"/>
  <c r="H51" i="15" s="1"/>
  <c r="I51" i="15" s="1"/>
  <c r="R52" i="15"/>
  <c r="H52" i="15" s="1"/>
  <c r="I52" i="15" s="1"/>
  <c r="R53" i="15"/>
  <c r="H53" i="15" s="1"/>
  <c r="I53" i="15" s="1"/>
  <c r="R54" i="15"/>
  <c r="H54" i="15" s="1"/>
  <c r="I54" i="15" s="1"/>
  <c r="R55" i="15"/>
  <c r="H55" i="15" s="1"/>
  <c r="I55" i="15" s="1"/>
  <c r="R59" i="15"/>
  <c r="H59" i="15" s="1"/>
  <c r="I59" i="15" s="1"/>
  <c r="R60" i="15"/>
  <c r="H60" i="15" s="1"/>
  <c r="I60" i="15" s="1"/>
  <c r="R61" i="15"/>
  <c r="H61" i="15" s="1"/>
  <c r="I61" i="15" s="1"/>
  <c r="R62" i="15"/>
  <c r="H62" i="15" s="1"/>
  <c r="I62" i="15" s="1"/>
  <c r="R63" i="15"/>
  <c r="H63" i="15" s="1"/>
  <c r="I63" i="15" s="1"/>
  <c r="R64" i="15"/>
  <c r="H64" i="15" s="1"/>
  <c r="I64" i="15" s="1"/>
  <c r="R65" i="15"/>
  <c r="H65" i="15" s="1"/>
  <c r="I65" i="15" s="1"/>
  <c r="R66" i="15"/>
  <c r="H66" i="15" s="1"/>
  <c r="I66" i="15" s="1"/>
  <c r="R70" i="15"/>
  <c r="H70" i="15" s="1"/>
  <c r="I70" i="15" s="1"/>
  <c r="R72" i="15"/>
  <c r="H72" i="15" s="1"/>
  <c r="I72" i="15" s="1"/>
  <c r="R73" i="15"/>
  <c r="H73" i="15" s="1"/>
  <c r="I73" i="15" s="1"/>
  <c r="R74" i="15"/>
  <c r="H74" i="15" s="1"/>
  <c r="I74" i="15" s="1"/>
  <c r="R76" i="15"/>
  <c r="H76" i="15" s="1"/>
  <c r="I76" i="15" s="1"/>
  <c r="R77" i="15"/>
  <c r="H77" i="15" s="1"/>
  <c r="I77" i="15" s="1"/>
  <c r="R79" i="15"/>
  <c r="H79" i="15" s="1"/>
  <c r="I79" i="15" s="1"/>
  <c r="R80" i="15"/>
  <c r="H80" i="15" s="1"/>
  <c r="I80" i="15" s="1"/>
  <c r="R81" i="15"/>
  <c r="H81" i="15" s="1"/>
  <c r="I81" i="15" s="1"/>
  <c r="R82" i="15"/>
  <c r="H82" i="15" s="1"/>
  <c r="I82" i="15" s="1"/>
  <c r="R83" i="15"/>
  <c r="H83" i="15" s="1"/>
  <c r="I83" i="15" s="1"/>
  <c r="R84" i="15"/>
  <c r="H84" i="15" s="1"/>
  <c r="I84" i="15" s="1"/>
  <c r="R86" i="15"/>
  <c r="H86" i="15" s="1"/>
  <c r="I86" i="15" s="1"/>
  <c r="R87" i="15"/>
  <c r="H87" i="15" s="1"/>
  <c r="I87" i="15" s="1"/>
  <c r="R88" i="15"/>
  <c r="H88" i="15" s="1"/>
  <c r="I88" i="15" s="1"/>
  <c r="R89" i="15"/>
  <c r="H89" i="15" s="1"/>
  <c r="I89" i="15" s="1"/>
  <c r="R91" i="15"/>
  <c r="H91" i="15" s="1"/>
  <c r="I91" i="15" s="1"/>
  <c r="R92" i="15"/>
  <c r="H92" i="15" s="1"/>
  <c r="I92" i="15" s="1"/>
  <c r="R93" i="15"/>
  <c r="H93" i="15" s="1"/>
  <c r="I93" i="15" s="1"/>
  <c r="R94" i="15"/>
  <c r="H94" i="15" s="1"/>
  <c r="I94" i="15" s="1"/>
  <c r="R95" i="15"/>
  <c r="H95" i="15" s="1"/>
  <c r="I95" i="15" s="1"/>
  <c r="R97" i="15"/>
  <c r="H97" i="15" s="1"/>
  <c r="I97" i="15" s="1"/>
  <c r="R98" i="15"/>
  <c r="H98" i="15" s="1"/>
  <c r="I98" i="15" s="1"/>
  <c r="R99" i="15"/>
  <c r="H99" i="15" s="1"/>
  <c r="I99" i="15" s="1"/>
  <c r="R101" i="15"/>
  <c r="H101" i="15" s="1"/>
  <c r="I101" i="15" s="1"/>
  <c r="R102" i="15"/>
  <c r="H102" i="15" s="1"/>
  <c r="I102" i="15" s="1"/>
  <c r="R103" i="15"/>
  <c r="H103" i="15" s="1"/>
  <c r="I103" i="15" s="1"/>
  <c r="R104" i="15"/>
  <c r="H104" i="15" s="1"/>
  <c r="I104" i="15" s="1"/>
  <c r="R105" i="15"/>
  <c r="R106" i="15"/>
  <c r="H106" i="15" s="1"/>
  <c r="I106" i="15" s="1"/>
  <c r="R107" i="15"/>
  <c r="H107" i="15" s="1"/>
  <c r="I107" i="15" s="1"/>
  <c r="R108" i="15"/>
  <c r="H108" i="15" s="1"/>
  <c r="I108" i="15" s="1"/>
  <c r="R109" i="15"/>
  <c r="H109" i="15" s="1"/>
  <c r="I109" i="15" s="1"/>
  <c r="R111" i="15"/>
  <c r="H111" i="15" s="1"/>
  <c r="I111" i="15" s="1"/>
  <c r="R112" i="15"/>
  <c r="H112" i="15" s="1"/>
  <c r="I112" i="15" s="1"/>
  <c r="R113" i="15"/>
  <c r="H113" i="15" s="1"/>
  <c r="I113" i="15" s="1"/>
  <c r="R114" i="15"/>
  <c r="R115" i="15"/>
  <c r="H115" i="15" s="1"/>
  <c r="I115" i="15" s="1"/>
  <c r="R116" i="15"/>
  <c r="H116" i="15" s="1"/>
  <c r="I116" i="15" s="1"/>
  <c r="R117" i="15"/>
  <c r="H117" i="15" s="1"/>
  <c r="I117" i="15" s="1"/>
  <c r="R118" i="15"/>
  <c r="H118" i="15" s="1"/>
  <c r="I118" i="15" s="1"/>
  <c r="R124" i="15"/>
  <c r="H124" i="15" s="1"/>
  <c r="I124" i="15" s="1"/>
  <c r="R125" i="15"/>
  <c r="H125" i="15" s="1"/>
  <c r="I125" i="15" s="1"/>
  <c r="R126" i="15"/>
  <c r="H126" i="15" s="1"/>
  <c r="I126" i="15" s="1"/>
  <c r="R127" i="15"/>
  <c r="H127" i="15" s="1"/>
  <c r="I127" i="15" s="1"/>
  <c r="R128" i="15"/>
  <c r="H128" i="15" s="1"/>
  <c r="I128" i="15" s="1"/>
  <c r="R131" i="15"/>
  <c r="H131" i="15" s="1"/>
  <c r="I131" i="15" s="1"/>
  <c r="R145" i="15"/>
  <c r="R146" i="15"/>
  <c r="H146" i="15" s="1"/>
  <c r="I146" i="15" s="1"/>
  <c r="R147" i="15"/>
  <c r="R148" i="15"/>
  <c r="H148" i="15" s="1"/>
  <c r="I148" i="15" s="1"/>
  <c r="R149" i="15"/>
  <c r="H149" i="15" s="1"/>
  <c r="I149" i="15" s="1"/>
  <c r="R150" i="15"/>
  <c r="R151" i="15"/>
  <c r="H151" i="15" s="1"/>
  <c r="I151" i="15" s="1"/>
  <c r="R152" i="15"/>
  <c r="H152" i="15" s="1"/>
  <c r="I152" i="15" s="1"/>
  <c r="R153" i="15"/>
  <c r="H153" i="15" s="1"/>
  <c r="I153" i="15" s="1"/>
  <c r="R154" i="15"/>
  <c r="R155" i="15"/>
  <c r="H155" i="15" s="1"/>
  <c r="I155" i="15" s="1"/>
  <c r="R156" i="15"/>
  <c r="H156" i="15" s="1"/>
  <c r="I156" i="15" s="1"/>
  <c r="R157" i="15"/>
  <c r="H157" i="15" s="1"/>
  <c r="I157" i="15" s="1"/>
  <c r="R165" i="15"/>
  <c r="R166" i="15"/>
  <c r="H166" i="15" s="1"/>
  <c r="I166" i="15" s="1"/>
  <c r="R22" i="15"/>
  <c r="H22" i="15" s="1"/>
  <c r="I22" i="15" s="1"/>
  <c r="R280" i="14"/>
  <c r="H280" i="14" s="1"/>
  <c r="I280" i="14" s="1"/>
  <c r="R279" i="14"/>
  <c r="H279" i="14" s="1"/>
  <c r="I279" i="14" s="1"/>
  <c r="R277" i="14"/>
  <c r="R276" i="14"/>
  <c r="H276" i="14" s="1"/>
  <c r="I276" i="14" s="1"/>
  <c r="R275" i="14"/>
  <c r="H275" i="14" s="1"/>
  <c r="I275" i="14" s="1"/>
  <c r="R274" i="14"/>
  <c r="H274" i="14" s="1"/>
  <c r="I274" i="14" s="1"/>
  <c r="R273" i="14"/>
  <c r="H273" i="14" s="1"/>
  <c r="I273" i="14" s="1"/>
  <c r="R272" i="14"/>
  <c r="H272" i="14" s="1"/>
  <c r="I272" i="14" s="1"/>
  <c r="R271" i="14"/>
  <c r="H271" i="14" s="1"/>
  <c r="I271" i="14" s="1"/>
  <c r="R270" i="14"/>
  <c r="H270" i="14" s="1"/>
  <c r="I270" i="14" s="1"/>
  <c r="R269" i="14"/>
  <c r="H269" i="14" s="1"/>
  <c r="I269" i="14" s="1"/>
  <c r="R268" i="14"/>
  <c r="H268" i="14" s="1"/>
  <c r="I268" i="14" s="1"/>
  <c r="R267" i="14"/>
  <c r="H267" i="14" s="1"/>
  <c r="I267" i="14" s="1"/>
  <c r="R266" i="14"/>
  <c r="H266" i="14" s="1"/>
  <c r="I266" i="14" s="1"/>
  <c r="R265" i="14"/>
  <c r="H265" i="14" s="1"/>
  <c r="I265" i="14" s="1"/>
  <c r="R264" i="14"/>
  <c r="H264" i="14" s="1"/>
  <c r="I264" i="14" s="1"/>
  <c r="R263" i="14"/>
  <c r="H263" i="14" s="1"/>
  <c r="I263" i="14" s="1"/>
  <c r="R262" i="14"/>
  <c r="H262" i="14" s="1"/>
  <c r="I262" i="14" s="1"/>
  <c r="R261" i="14"/>
  <c r="H261" i="14" s="1"/>
  <c r="I261" i="14" s="1"/>
  <c r="R260" i="14"/>
  <c r="H260" i="14" s="1"/>
  <c r="I260" i="14" s="1"/>
  <c r="R259" i="14"/>
  <c r="H259" i="14" s="1"/>
  <c r="I259" i="14" s="1"/>
  <c r="R258" i="14"/>
  <c r="H258" i="14" s="1"/>
  <c r="I258" i="14" s="1"/>
  <c r="R257" i="14"/>
  <c r="H257" i="14" s="1"/>
  <c r="I257" i="14" s="1"/>
  <c r="R255" i="14"/>
  <c r="H255" i="14" s="1"/>
  <c r="I255" i="14" s="1"/>
  <c r="R254" i="14"/>
  <c r="H254" i="14" s="1"/>
  <c r="I254" i="14" s="1"/>
  <c r="R253" i="14"/>
  <c r="H253" i="14" s="1"/>
  <c r="I253" i="14" s="1"/>
  <c r="R252" i="14"/>
  <c r="H252" i="14" s="1"/>
  <c r="I252" i="14" s="1"/>
  <c r="R251" i="14"/>
  <c r="H251" i="14" s="1"/>
  <c r="I251" i="14" s="1"/>
  <c r="R250" i="14"/>
  <c r="H250" i="14" s="1"/>
  <c r="I250" i="14" s="1"/>
  <c r="R249" i="14"/>
  <c r="H249" i="14" s="1"/>
  <c r="I249" i="14" s="1"/>
  <c r="R246" i="14"/>
  <c r="H246" i="14" s="1"/>
  <c r="I246" i="14" s="1"/>
  <c r="R245" i="14"/>
  <c r="H245" i="14" s="1"/>
  <c r="I245" i="14" s="1"/>
  <c r="R244" i="14"/>
  <c r="H244" i="14" s="1"/>
  <c r="I244" i="14" s="1"/>
  <c r="R243" i="14"/>
  <c r="H243" i="14" s="1"/>
  <c r="I243" i="14" s="1"/>
  <c r="R242" i="14"/>
  <c r="H242" i="14" s="1"/>
  <c r="I242" i="14" s="1"/>
  <c r="R241" i="14"/>
  <c r="R240" i="14"/>
  <c r="H240" i="14" s="1"/>
  <c r="I240" i="14" s="1"/>
  <c r="R239" i="14"/>
  <c r="H239" i="14" s="1"/>
  <c r="I239" i="14" s="1"/>
  <c r="R238" i="14"/>
  <c r="H238" i="14" s="1"/>
  <c r="I238" i="14" s="1"/>
  <c r="R237" i="14"/>
  <c r="R236" i="14"/>
  <c r="H236" i="14" s="1"/>
  <c r="I236" i="14" s="1"/>
  <c r="R235" i="14"/>
  <c r="H235" i="14" s="1"/>
  <c r="I235" i="14" s="1"/>
  <c r="R234" i="14"/>
  <c r="H234" i="14" s="1"/>
  <c r="I234" i="14" s="1"/>
  <c r="R233" i="14"/>
  <c r="H233" i="14" s="1"/>
  <c r="I233" i="14" s="1"/>
  <c r="R232" i="14"/>
  <c r="H232" i="14" s="1"/>
  <c r="I232" i="14" s="1"/>
  <c r="R231" i="14"/>
  <c r="R230" i="14"/>
  <c r="H230" i="14" s="1"/>
  <c r="I230" i="14" s="1"/>
  <c r="R229" i="14"/>
  <c r="H229" i="14" s="1"/>
  <c r="I229" i="14" s="1"/>
  <c r="R228" i="14"/>
  <c r="H228" i="14" s="1"/>
  <c r="I228" i="14" s="1"/>
  <c r="R227" i="14"/>
  <c r="H227" i="14" s="1"/>
  <c r="I227" i="14" s="1"/>
  <c r="R226" i="14"/>
  <c r="H226" i="14" s="1"/>
  <c r="I226" i="14" s="1"/>
  <c r="R225" i="14"/>
  <c r="H225" i="14" s="1"/>
  <c r="I225" i="14" s="1"/>
  <c r="R224" i="14"/>
  <c r="H224" i="14" s="1"/>
  <c r="I224" i="14" s="1"/>
  <c r="R223" i="14"/>
  <c r="H223" i="14" s="1"/>
  <c r="I223" i="14" s="1"/>
  <c r="R222" i="14"/>
  <c r="H222" i="14" s="1"/>
  <c r="I222" i="14" s="1"/>
  <c r="R221" i="14"/>
  <c r="H221" i="14" s="1"/>
  <c r="I221" i="14" s="1"/>
  <c r="R220" i="14"/>
  <c r="H220" i="14" s="1"/>
  <c r="I220" i="14" s="1"/>
  <c r="R219" i="14"/>
  <c r="H219" i="14" s="1"/>
  <c r="I219" i="14" s="1"/>
  <c r="R218" i="14"/>
  <c r="H218" i="14" s="1"/>
  <c r="I218" i="14" s="1"/>
  <c r="R217" i="14"/>
  <c r="H217" i="14" s="1"/>
  <c r="I217" i="14" s="1"/>
  <c r="R216" i="14"/>
  <c r="R215" i="14"/>
  <c r="H215" i="14" s="1"/>
  <c r="I215" i="14" s="1"/>
  <c r="R214" i="14"/>
  <c r="H214" i="14" s="1"/>
  <c r="I214" i="14" s="1"/>
  <c r="R213" i="14"/>
  <c r="H213" i="14" s="1"/>
  <c r="I213" i="14" s="1"/>
  <c r="R212" i="14"/>
  <c r="H212" i="14" s="1"/>
  <c r="I212" i="14" s="1"/>
  <c r="R211" i="14"/>
  <c r="R210" i="14"/>
  <c r="H210" i="14" s="1"/>
  <c r="I210" i="14" s="1"/>
  <c r="R209" i="14"/>
  <c r="H209" i="14" s="1"/>
  <c r="I209" i="14" s="1"/>
  <c r="R208" i="14"/>
  <c r="H208" i="14" s="1"/>
  <c r="I208" i="14" s="1"/>
  <c r="R207" i="14"/>
  <c r="R206" i="14"/>
  <c r="H206" i="14" s="1"/>
  <c r="I206" i="14" s="1"/>
  <c r="R205" i="14"/>
  <c r="H205" i="14" s="1"/>
  <c r="I205" i="14" s="1"/>
  <c r="R204" i="14"/>
  <c r="H204" i="14" s="1"/>
  <c r="I204" i="14" s="1"/>
  <c r="R203" i="14"/>
  <c r="H203" i="14" s="1"/>
  <c r="I203" i="14" s="1"/>
  <c r="R202" i="14"/>
  <c r="H202" i="14" s="1"/>
  <c r="I202" i="14" s="1"/>
  <c r="R201" i="14"/>
  <c r="R200" i="14"/>
  <c r="H200" i="14" s="1"/>
  <c r="I200" i="14" s="1"/>
  <c r="R199" i="14"/>
  <c r="H199" i="14" s="1"/>
  <c r="I199" i="14" s="1"/>
  <c r="R198" i="14"/>
  <c r="H198" i="14" s="1"/>
  <c r="I198" i="14" s="1"/>
  <c r="R197" i="14"/>
  <c r="H197" i="14" s="1"/>
  <c r="I197" i="14" s="1"/>
  <c r="R196" i="14"/>
  <c r="H196" i="14" s="1"/>
  <c r="I196" i="14" s="1"/>
  <c r="R195" i="14"/>
  <c r="H195" i="14" s="1"/>
  <c r="I195" i="14" s="1"/>
  <c r="R194" i="14"/>
  <c r="H194" i="14" s="1"/>
  <c r="I194" i="14" s="1"/>
  <c r="R193" i="14"/>
  <c r="R192" i="14"/>
  <c r="H192" i="14" s="1"/>
  <c r="I192" i="14" s="1"/>
  <c r="R191" i="14"/>
  <c r="H191" i="14" s="1"/>
  <c r="I191" i="14" s="1"/>
  <c r="R190" i="14"/>
  <c r="H190" i="14" s="1"/>
  <c r="I190" i="14" s="1"/>
  <c r="R189" i="14"/>
  <c r="H189" i="14" s="1"/>
  <c r="I189" i="14" s="1"/>
  <c r="R188" i="14"/>
  <c r="H188" i="14" s="1"/>
  <c r="I188" i="14" s="1"/>
  <c r="R187" i="14"/>
  <c r="H187" i="14" s="1"/>
  <c r="I187" i="14" s="1"/>
  <c r="R186" i="14"/>
  <c r="R185" i="14"/>
  <c r="H185" i="14" s="1"/>
  <c r="I185" i="14" s="1"/>
  <c r="R184" i="14"/>
  <c r="H184" i="14" s="1"/>
  <c r="I184" i="14" s="1"/>
  <c r="R183" i="14"/>
  <c r="H183" i="14" s="1"/>
  <c r="I183" i="14" s="1"/>
  <c r="R182" i="14"/>
  <c r="H182" i="14" s="1"/>
  <c r="I182" i="14" s="1"/>
  <c r="R181" i="14"/>
  <c r="H181" i="14" s="1"/>
  <c r="I181" i="14" s="1"/>
  <c r="R179" i="14"/>
  <c r="H179" i="14" s="1"/>
  <c r="I179" i="14" s="1"/>
  <c r="R178" i="14"/>
  <c r="H178" i="14" s="1"/>
  <c r="I178" i="14" s="1"/>
  <c r="R177" i="14"/>
  <c r="H177" i="14" s="1"/>
  <c r="I177" i="14" s="1"/>
  <c r="R176" i="14"/>
  <c r="R175" i="14"/>
  <c r="H175" i="14" s="1"/>
  <c r="I175" i="14" s="1"/>
  <c r="R174" i="14"/>
  <c r="R173" i="14"/>
  <c r="R172" i="14"/>
  <c r="H172" i="14" s="1"/>
  <c r="I172" i="14" s="1"/>
  <c r="R171" i="14"/>
  <c r="H171" i="14" s="1"/>
  <c r="I171" i="14" s="1"/>
  <c r="R170" i="14"/>
  <c r="H170" i="14" s="1"/>
  <c r="I170" i="14" s="1"/>
  <c r="R169" i="14"/>
  <c r="H169" i="14" s="1"/>
  <c r="I169" i="14" s="1"/>
  <c r="R168" i="14"/>
  <c r="H168" i="14" s="1"/>
  <c r="I168" i="14" s="1"/>
  <c r="R167" i="14"/>
  <c r="H167" i="14" s="1"/>
  <c r="I167" i="14" s="1"/>
  <c r="R166" i="14"/>
  <c r="H166" i="14" s="1"/>
  <c r="I166" i="14" s="1"/>
  <c r="R165" i="14"/>
  <c r="H165" i="14" s="1"/>
  <c r="I165" i="14" s="1"/>
  <c r="R164" i="14"/>
  <c r="H164" i="14" s="1"/>
  <c r="I164" i="14" s="1"/>
  <c r="R163" i="14"/>
  <c r="H163" i="14" s="1"/>
  <c r="I163" i="14" s="1"/>
  <c r="R162" i="14"/>
  <c r="H162" i="14" s="1"/>
  <c r="I162" i="14" s="1"/>
  <c r="R161" i="14"/>
  <c r="H161" i="14" s="1"/>
  <c r="I161" i="14" s="1"/>
  <c r="R160" i="14"/>
  <c r="H160" i="14" s="1"/>
  <c r="I160" i="14" s="1"/>
  <c r="R159" i="14"/>
  <c r="H159" i="14" s="1"/>
  <c r="I159" i="14" s="1"/>
  <c r="R158" i="14"/>
  <c r="H158" i="14" s="1"/>
  <c r="I158" i="14" s="1"/>
  <c r="R156" i="14"/>
  <c r="H156" i="14" s="1"/>
  <c r="I156" i="14" s="1"/>
  <c r="R155" i="14"/>
  <c r="H155" i="14" s="1"/>
  <c r="I155" i="14" s="1"/>
  <c r="R152" i="14"/>
  <c r="H152" i="14" s="1"/>
  <c r="I152" i="14" s="1"/>
  <c r="R151" i="14"/>
  <c r="H151" i="14" s="1"/>
  <c r="I151" i="14" s="1"/>
  <c r="R150" i="14"/>
  <c r="H150" i="14" s="1"/>
  <c r="I150" i="14" s="1"/>
  <c r="R149" i="14"/>
  <c r="H149" i="14" s="1"/>
  <c r="I149" i="14" s="1"/>
  <c r="R147" i="14"/>
  <c r="H147" i="14" s="1"/>
  <c r="I147" i="14" s="1"/>
  <c r="R146" i="14"/>
  <c r="H146" i="14" s="1"/>
  <c r="I146" i="14" s="1"/>
  <c r="R145" i="14"/>
  <c r="H145" i="14" s="1"/>
  <c r="I145" i="14" s="1"/>
  <c r="R144" i="14"/>
  <c r="H144" i="14" s="1"/>
  <c r="I144" i="14" s="1"/>
  <c r="R141" i="14"/>
  <c r="H141" i="14" s="1"/>
  <c r="I141" i="14" s="1"/>
  <c r="R140" i="14"/>
  <c r="H140" i="14" s="1"/>
  <c r="I140" i="14" s="1"/>
  <c r="R139" i="14"/>
  <c r="H139" i="14" s="1"/>
  <c r="I139" i="14" s="1"/>
  <c r="R138" i="14"/>
  <c r="R137" i="14"/>
  <c r="H137" i="14" s="1"/>
  <c r="I137" i="14" s="1"/>
  <c r="R136" i="14"/>
  <c r="H136" i="14" s="1"/>
  <c r="I136" i="14" s="1"/>
  <c r="R135" i="14"/>
  <c r="H135" i="14" s="1"/>
  <c r="I135" i="14" s="1"/>
  <c r="R134" i="14"/>
  <c r="R133" i="14"/>
  <c r="R132" i="14"/>
  <c r="H132" i="14" s="1"/>
  <c r="I132" i="14" s="1"/>
  <c r="R131" i="14"/>
  <c r="H131" i="14" s="1"/>
  <c r="I131" i="14" s="1"/>
  <c r="R130" i="14"/>
  <c r="H130" i="14" s="1"/>
  <c r="I130" i="14" s="1"/>
  <c r="R129" i="14"/>
  <c r="H129" i="14" s="1"/>
  <c r="I129" i="14" s="1"/>
  <c r="R128" i="14"/>
  <c r="R127" i="14"/>
  <c r="H127" i="14" s="1"/>
  <c r="I127" i="14" s="1"/>
  <c r="R126" i="14"/>
  <c r="R125" i="14"/>
  <c r="R124" i="14"/>
  <c r="H124" i="14" s="1"/>
  <c r="I124" i="14" s="1"/>
  <c r="R123" i="14"/>
  <c r="H123" i="14" s="1"/>
  <c r="I123" i="14" s="1"/>
  <c r="R122" i="14"/>
  <c r="R121" i="14"/>
  <c r="H121" i="14" s="1"/>
  <c r="I121" i="14" s="1"/>
  <c r="R120" i="14"/>
  <c r="H120" i="14" s="1"/>
  <c r="I120" i="14" s="1"/>
  <c r="R119" i="14"/>
  <c r="H119" i="14" s="1"/>
  <c r="I119" i="14" s="1"/>
  <c r="R118" i="14"/>
  <c r="H118" i="14" s="1"/>
  <c r="I118" i="14" s="1"/>
  <c r="R117" i="14"/>
  <c r="H117" i="14" s="1"/>
  <c r="I117" i="14" s="1"/>
  <c r="R116" i="14"/>
  <c r="H116" i="14" s="1"/>
  <c r="I116" i="14" s="1"/>
  <c r="R115" i="14"/>
  <c r="H115" i="14" s="1"/>
  <c r="I115" i="14" s="1"/>
  <c r="R114" i="14"/>
  <c r="H114" i="14" s="1"/>
  <c r="I114" i="14" s="1"/>
  <c r="R113" i="14"/>
  <c r="H113" i="14" s="1"/>
  <c r="I113" i="14" s="1"/>
  <c r="R112" i="14"/>
  <c r="H112" i="14" s="1"/>
  <c r="I112" i="14" s="1"/>
  <c r="R111" i="14"/>
  <c r="H111" i="14" s="1"/>
  <c r="I111" i="14" s="1"/>
  <c r="R110" i="14"/>
  <c r="H110" i="14" s="1"/>
  <c r="I110" i="14" s="1"/>
  <c r="R109" i="14"/>
  <c r="H109" i="14" s="1"/>
  <c r="I109" i="14" s="1"/>
  <c r="R108" i="14"/>
  <c r="H108" i="14" s="1"/>
  <c r="I108" i="14" s="1"/>
  <c r="R107" i="14"/>
  <c r="R106" i="14"/>
  <c r="H106" i="14" s="1"/>
  <c r="I106" i="14" s="1"/>
  <c r="R105" i="14"/>
  <c r="H105" i="14" s="1"/>
  <c r="I105" i="14" s="1"/>
  <c r="R104" i="14"/>
  <c r="R103" i="14"/>
  <c r="H103" i="14" s="1"/>
  <c r="I103" i="14" s="1"/>
  <c r="R102" i="14"/>
  <c r="H102" i="14" s="1"/>
  <c r="I102" i="14" s="1"/>
  <c r="R101" i="14"/>
  <c r="H101" i="14" s="1"/>
  <c r="I101" i="14" s="1"/>
  <c r="R100" i="14"/>
  <c r="H100" i="14" s="1"/>
  <c r="I100" i="14" s="1"/>
  <c r="R99" i="14"/>
  <c r="H99" i="14" s="1"/>
  <c r="I99" i="14" s="1"/>
  <c r="R96" i="14"/>
  <c r="H96" i="14" s="1"/>
  <c r="I96" i="14" s="1"/>
  <c r="R95" i="14"/>
  <c r="H95" i="14" s="1"/>
  <c r="I95" i="14" s="1"/>
  <c r="R94" i="14"/>
  <c r="H94" i="14" s="1"/>
  <c r="I94" i="14" s="1"/>
  <c r="R93" i="14"/>
  <c r="H93" i="14" s="1"/>
  <c r="I93" i="14" s="1"/>
  <c r="R92" i="14"/>
  <c r="H92" i="14" s="1"/>
  <c r="I92" i="14" s="1"/>
  <c r="R91" i="14"/>
  <c r="H91" i="14" s="1"/>
  <c r="I91" i="14" s="1"/>
  <c r="R90" i="14"/>
  <c r="H90" i="14" s="1"/>
  <c r="I90" i="14" s="1"/>
  <c r="R89" i="14"/>
  <c r="H89" i="14" s="1"/>
  <c r="I89" i="14" s="1"/>
  <c r="R88" i="14"/>
  <c r="H88" i="14" s="1"/>
  <c r="I88" i="14" s="1"/>
  <c r="R87" i="14"/>
  <c r="H87" i="14" s="1"/>
  <c r="I87" i="14" s="1"/>
  <c r="R86" i="14"/>
  <c r="H86" i="14" s="1"/>
  <c r="I86" i="14" s="1"/>
  <c r="R85" i="14"/>
  <c r="H85" i="14" s="1"/>
  <c r="I85" i="14" s="1"/>
  <c r="R84" i="14"/>
  <c r="H84" i="14" s="1"/>
  <c r="I84" i="14" s="1"/>
  <c r="R83" i="14"/>
  <c r="H83" i="14" s="1"/>
  <c r="I83" i="14" s="1"/>
  <c r="R82" i="14"/>
  <c r="H82" i="14" s="1"/>
  <c r="I82" i="14" s="1"/>
  <c r="R81" i="14"/>
  <c r="H81" i="14" s="1"/>
  <c r="I81" i="14" s="1"/>
  <c r="R80" i="14"/>
  <c r="H80" i="14" s="1"/>
  <c r="I80" i="14" s="1"/>
  <c r="R79" i="14"/>
  <c r="H79" i="14" s="1"/>
  <c r="I79" i="14" s="1"/>
  <c r="R78" i="14"/>
  <c r="H78" i="14" s="1"/>
  <c r="I78" i="14" s="1"/>
  <c r="R77" i="14"/>
  <c r="H77" i="14" s="1"/>
  <c r="I77" i="14" s="1"/>
  <c r="R76" i="14"/>
  <c r="R75" i="14"/>
  <c r="H75" i="14" s="1"/>
  <c r="I75" i="14" s="1"/>
  <c r="R74" i="14"/>
  <c r="H74" i="14" s="1"/>
  <c r="I74" i="14" s="1"/>
  <c r="R73" i="14"/>
  <c r="H73" i="14" s="1"/>
  <c r="I73" i="14" s="1"/>
  <c r="R72" i="14"/>
  <c r="H72" i="14" s="1"/>
  <c r="I72" i="14" s="1"/>
  <c r="R71" i="14"/>
  <c r="H71" i="14" s="1"/>
  <c r="I71" i="14" s="1"/>
  <c r="R70" i="14"/>
  <c r="H70" i="14" s="1"/>
  <c r="I70" i="14" s="1"/>
  <c r="R69" i="14"/>
  <c r="H69" i="14" s="1"/>
  <c r="I69" i="14" s="1"/>
  <c r="R68" i="14"/>
  <c r="H68" i="14" s="1"/>
  <c r="I68" i="14" s="1"/>
  <c r="R67" i="14"/>
  <c r="H67" i="14" s="1"/>
  <c r="I67" i="14" s="1"/>
  <c r="R66" i="14"/>
  <c r="H66" i="14" s="1"/>
  <c r="I66" i="14" s="1"/>
  <c r="R65" i="14"/>
  <c r="H65" i="14" s="1"/>
  <c r="I65" i="14" s="1"/>
  <c r="R64" i="14"/>
  <c r="H64" i="14" s="1"/>
  <c r="I64" i="14" s="1"/>
  <c r="R63" i="14"/>
  <c r="H63" i="14" s="1"/>
  <c r="I63" i="14" s="1"/>
  <c r="R62" i="14"/>
  <c r="H62" i="14" s="1"/>
  <c r="I62" i="14" s="1"/>
  <c r="R61" i="14"/>
  <c r="H61" i="14" s="1"/>
  <c r="I61" i="14" s="1"/>
  <c r="R60" i="14"/>
  <c r="H60" i="14" s="1"/>
  <c r="I60" i="14" s="1"/>
  <c r="R59" i="14"/>
  <c r="H59" i="14" s="1"/>
  <c r="I59" i="14" s="1"/>
  <c r="R58" i="14"/>
  <c r="H58" i="14" s="1"/>
  <c r="I58" i="14" s="1"/>
  <c r="R57" i="14"/>
  <c r="H57" i="14" s="1"/>
  <c r="I57" i="14" s="1"/>
  <c r="R56" i="14"/>
  <c r="H56" i="14" s="1"/>
  <c r="I56" i="14" s="1"/>
  <c r="R55" i="14"/>
  <c r="H55" i="14" s="1"/>
  <c r="I55" i="14" s="1"/>
  <c r="R54" i="14"/>
  <c r="H54" i="14" s="1"/>
  <c r="I54" i="14" s="1"/>
  <c r="R53" i="14"/>
  <c r="H53" i="14" s="1"/>
  <c r="I53" i="14" s="1"/>
  <c r="R52" i="14"/>
  <c r="H52" i="14" s="1"/>
  <c r="I52" i="14" s="1"/>
  <c r="R51" i="14"/>
  <c r="H51" i="14" s="1"/>
  <c r="I51" i="14" s="1"/>
  <c r="R50" i="14"/>
  <c r="H50" i="14" s="1"/>
  <c r="I50" i="14" s="1"/>
  <c r="R49" i="14"/>
  <c r="H49" i="14" s="1"/>
  <c r="I49" i="14" s="1"/>
  <c r="R48" i="14"/>
  <c r="H48" i="14" s="1"/>
  <c r="I48" i="14" s="1"/>
  <c r="R47" i="14"/>
  <c r="H47" i="14" s="1"/>
  <c r="I47" i="14" s="1"/>
  <c r="R46" i="14"/>
  <c r="H46" i="14" s="1"/>
  <c r="I46" i="14" s="1"/>
  <c r="R45" i="14"/>
  <c r="H45" i="14" s="1"/>
  <c r="I45" i="14" s="1"/>
  <c r="R44" i="14"/>
  <c r="H44" i="14" s="1"/>
  <c r="I44" i="14" s="1"/>
  <c r="R43" i="14"/>
  <c r="H43" i="14" s="1"/>
  <c r="I43" i="14" s="1"/>
  <c r="R42" i="14"/>
  <c r="H42" i="14" s="1"/>
  <c r="I42" i="14" s="1"/>
  <c r="R41" i="14"/>
  <c r="H41" i="14" s="1"/>
  <c r="I41" i="14" s="1"/>
  <c r="R40" i="14"/>
  <c r="H40" i="14" s="1"/>
  <c r="I40" i="14" s="1"/>
  <c r="R39" i="14"/>
  <c r="H39" i="14" s="1"/>
  <c r="I39" i="14" s="1"/>
  <c r="H36" i="14"/>
  <c r="I36" i="14" s="1"/>
  <c r="H35" i="14"/>
  <c r="I35" i="14" s="1"/>
  <c r="H34" i="14"/>
  <c r="I34" i="14" s="1"/>
  <c r="R33" i="14"/>
  <c r="H33" i="14" s="1"/>
  <c r="I33" i="14" s="1"/>
  <c r="R31" i="14"/>
  <c r="H31" i="14" s="1"/>
  <c r="I31" i="14" s="1"/>
  <c r="R30" i="14"/>
  <c r="H30" i="14" s="1"/>
  <c r="I30" i="14" s="1"/>
  <c r="R29" i="14"/>
  <c r="H29" i="14" s="1"/>
  <c r="I29" i="14" s="1"/>
  <c r="R28" i="14"/>
  <c r="H28" i="14" s="1"/>
  <c r="I28" i="14" s="1"/>
  <c r="R27" i="14"/>
  <c r="H27" i="14" s="1"/>
  <c r="I27" i="14" s="1"/>
  <c r="R26" i="14"/>
  <c r="H26" i="14" s="1"/>
  <c r="I26" i="14" s="1"/>
  <c r="R25" i="14"/>
  <c r="H25" i="14" s="1"/>
  <c r="I25" i="14" s="1"/>
  <c r="R24" i="14"/>
  <c r="H24" i="14" s="1"/>
  <c r="I24" i="14" s="1"/>
  <c r="R23" i="14"/>
  <c r="H23" i="14" s="1"/>
  <c r="I23" i="14" s="1"/>
  <c r="R22" i="14"/>
  <c r="H22" i="14" s="1"/>
  <c r="I22" i="14" s="1"/>
  <c r="R21" i="14"/>
  <c r="H21" i="14" s="1"/>
  <c r="I21" i="14" s="1"/>
  <c r="R20" i="14"/>
  <c r="R11" i="14"/>
  <c r="H11" i="14" s="1"/>
  <c r="I11" i="14" s="1"/>
  <c r="R7" i="14"/>
  <c r="H7" i="14" s="1"/>
  <c r="I7" i="14" s="1"/>
  <c r="R6" i="14"/>
  <c r="H6" i="14" s="1"/>
  <c r="I6" i="14" s="1"/>
  <c r="I3" i="14"/>
  <c r="H3" i="14"/>
  <c r="I3" i="15"/>
  <c r="H3" i="15"/>
  <c r="I3" i="11"/>
  <c r="H3" i="11"/>
</calcChain>
</file>

<file path=xl/sharedStrings.xml><?xml version="1.0" encoding="utf-8"?>
<sst xmlns="http://schemas.openxmlformats.org/spreadsheetml/2006/main" count="3017" uniqueCount="694">
  <si>
    <t xml:space="preserve"> 40MM MOTORS</t>
  </si>
  <si>
    <t>FLEXIBLE LIMIT ADJUSTER (Trade price only - no discounts apply)</t>
  </si>
  <si>
    <t>WHEEL FOR CHAIN 4.5 x 6mm</t>
  </si>
  <si>
    <t xml:space="preserve">ADJUSTABLE TOOL LT CSI (Trade price only - no discounts apply)    </t>
  </si>
  <si>
    <t>RODEO 300mm 230V 1000N (rear cable)</t>
  </si>
  <si>
    <t>ALTUS 60 RTS 55/17 3M White Cable</t>
  </si>
  <si>
    <t>MARINER 40/12 CSI RTS 2.5M White Cable</t>
  </si>
  <si>
    <t>OXIMO RTS 30/17 3M White Cable</t>
  </si>
  <si>
    <t>It is recommended that in-line connector housing 9015865 is used with all in-line connectors to meet the Australian standard AS/NZ 60335.1:2002</t>
  </si>
  <si>
    <t>WALL SWITCH RTS</t>
  </si>
  <si>
    <t>KEYPAD RTS 2 CHANNEL</t>
  </si>
  <si>
    <t>MOTOR CONTROLLER ACCESSORIES</t>
  </si>
  <si>
    <t>J4 RTS</t>
  </si>
  <si>
    <t>J4 6/24 RTS</t>
  </si>
  <si>
    <t>J4 10/24 RTS</t>
  </si>
  <si>
    <t>J4 18/24 RTS</t>
  </si>
  <si>
    <t>SMOOVE PURE FRAME</t>
  </si>
  <si>
    <t>SMOOVE SILVER FRAME</t>
  </si>
  <si>
    <t>SMOOVE BLACK FRAME</t>
  </si>
  <si>
    <t>MOTOR BRACKETS</t>
  </si>
  <si>
    <t>INTERMEDIATE BRACKETS</t>
  </si>
  <si>
    <t>50MM MOTORS</t>
  </si>
  <si>
    <t>PLUG END BRACKETS</t>
  </si>
  <si>
    <t>AMS</t>
  </si>
  <si>
    <t>AMS25</t>
  </si>
  <si>
    <t>CONES AND CONE COVERS</t>
  </si>
  <si>
    <t>RINGS AND LADDER GRIP</t>
  </si>
  <si>
    <t>40MM MOTORS</t>
  </si>
  <si>
    <t>SONESSE 40 3/30 RTS 3M White Cable</t>
  </si>
  <si>
    <t>SONESSE 40 RTS</t>
  </si>
  <si>
    <t>SONESSE 40 WT</t>
  </si>
  <si>
    <t>SONESSE 40 3/30 2.5M White Cable</t>
  </si>
  <si>
    <t>SONESSE 40 6/20 2.5M White Cable</t>
  </si>
  <si>
    <t>SONESSE 40 9/12 RTS 3M White Cable</t>
  </si>
  <si>
    <t>SONESSE 40 9/12 2.5M White Cable</t>
  </si>
  <si>
    <t>LOGGIA 50 RTS</t>
  </si>
  <si>
    <t>OXIMO 50 RTS</t>
  </si>
  <si>
    <t>WALL MOUNT RTS TRANSMITTERS</t>
  </si>
  <si>
    <t>UNIVERSALLY CONTROLLED RTS TRANSMITTERS</t>
  </si>
  <si>
    <t>MECHANICAL KEY SWITCHES FOR WT MOTORS</t>
  </si>
  <si>
    <t>WHEEL Ø 70mm OCTAGONAL TUBE</t>
  </si>
  <si>
    <t>CROWN Ø 70mm OCTAGONAL TUBE</t>
  </si>
  <si>
    <t>WHEEL ALUMINIUM Ø 70mm OCTAGONAL TUBE</t>
  </si>
  <si>
    <t xml:space="preserve">CROWN Ø 70mm  KEYWAY  Imbac </t>
  </si>
  <si>
    <t>WHEEL Ø 70mm KEYWAY  Imbac</t>
  </si>
  <si>
    <t>LW 25</t>
  </si>
  <si>
    <t xml:space="preserve">LS40 BRACKET 10mm SQUARE    </t>
  </si>
  <si>
    <t xml:space="preserve">HI PRO WHITE Cable 5M            </t>
  </si>
  <si>
    <t xml:space="preserve">HI PRO WHITE Cable 10M               </t>
  </si>
  <si>
    <t xml:space="preserve">STOP RING LOCKING              </t>
  </si>
  <si>
    <t xml:space="preserve">CONE 25/35 HEXAGONAL 5mm      </t>
  </si>
  <si>
    <t xml:space="preserve">CONE 25/35 - HEXA 6mm                   </t>
  </si>
  <si>
    <t xml:space="preserve">CONE 25/35 SQUARE 5mm         </t>
  </si>
  <si>
    <t xml:space="preserve">SHORT CONE HEXAGONAL 6                  </t>
  </si>
  <si>
    <t xml:space="preserve">SHORT CONE HEXAGONAL 5                  </t>
  </si>
  <si>
    <t xml:space="preserve">PLUG END SHAFT Ø 12mm            </t>
  </si>
  <si>
    <t xml:space="preserve">FTS ANTARES 70/17  2.5M Black Cable     </t>
  </si>
  <si>
    <t>OREA 60 RTS 100/12 3M White Cable</t>
  </si>
  <si>
    <t xml:space="preserve">OREA 60 RTS 85/17 3M White Cable                </t>
  </si>
  <si>
    <t xml:space="preserve">OREA 60 RTS 55/17 3M White Cable             </t>
  </si>
  <si>
    <t>LT 50</t>
  </si>
  <si>
    <t xml:space="preserve">TITAN 100/12 CSI  2.5M White Cable          </t>
  </si>
  <si>
    <t xml:space="preserve">TAURUS 120/12 CSI  2.5M White Cable         </t>
  </si>
  <si>
    <t xml:space="preserve">CROWN not required     </t>
  </si>
  <si>
    <t>WHEEL Ø 60 x 2.0mm ROUND TUBE</t>
  </si>
  <si>
    <t>CROWN Ø 60 x 2.0mm ROUND TUBE</t>
  </si>
  <si>
    <t xml:space="preserve">WHEEL Ø 50mm x 2mm MADOPRON TUBE       </t>
  </si>
  <si>
    <t>UNIVERSAL ZAMACK BRACKET WITHOUT THREADING</t>
  </si>
  <si>
    <t>ZINC PLUG END ANGLE BRACKET D12 PIN</t>
  </si>
  <si>
    <t>BEARING CTS 25 HD ULTIMATE</t>
  </si>
  <si>
    <t xml:space="preserve">BEARING CTS 25 FABER MINIMATIC / SOFTLINE </t>
  </si>
  <si>
    <t>1 CHANNEL BUSLINE TRANSMITTER</t>
  </si>
  <si>
    <t>RS485 RTS TRANSMITTER</t>
  </si>
  <si>
    <t>INDOOR RTS SENSORS</t>
  </si>
  <si>
    <t>OUTDOOR RTS SENSORS</t>
  </si>
  <si>
    <t>SURFACE BOX FOR INTEO (GREY)</t>
  </si>
  <si>
    <t>EOLIS WT SENSOR</t>
  </si>
  <si>
    <t>SOLIRIS WT SENSOR</t>
  </si>
  <si>
    <t>SOLIRIS SUN SENSOR</t>
  </si>
  <si>
    <t>1AC MOTOR CONTROLLER WALL MOUNT</t>
  </si>
  <si>
    <t>4AC MOTOR CONTROLLER WALL MOUNT</t>
  </si>
  <si>
    <t>4AC MOTOR CONTROLLER DIN RAIL MOUNT</t>
  </si>
  <si>
    <t xml:space="preserve">CROWN Ø 70mm GALV. KEYWAY  </t>
  </si>
  <si>
    <t xml:space="preserve">CROWN Ø 78mm DOHNER KEYWAY  </t>
  </si>
  <si>
    <t xml:space="preserve">LT 60  </t>
  </si>
  <si>
    <t xml:space="preserve">PLUG END Ø 8mm                  </t>
  </si>
  <si>
    <t>CTS 40mm BEARING FOR 50mm H/BX</t>
  </si>
  <si>
    <t xml:space="preserve">PLUG END FOR 40mm OCTAGONAL TUBE    </t>
  </si>
  <si>
    <t xml:space="preserve">ARIANE 6/32 RH 2.5M White Cable            </t>
  </si>
  <si>
    <t xml:space="preserve">JET 10/17 RH 2.5M White Cable              </t>
  </si>
  <si>
    <t xml:space="preserve">ATLAS 15/17 RH 2.5M White Cable           </t>
  </si>
  <si>
    <t xml:space="preserve">ATLAS 15/32 RH 2.5M White Cable            </t>
  </si>
  <si>
    <t xml:space="preserve">PLUG END Ø 63 WITHOUT SHAFT     </t>
  </si>
  <si>
    <t>CROWN Ø 40mm x 1.5mm ROUND TUBE</t>
  </si>
  <si>
    <t xml:space="preserve">NYLON BALL BORE Ø 12         </t>
  </si>
  <si>
    <t xml:space="preserve">HOLDER FOR NYLON BALL 9028665  </t>
  </si>
  <si>
    <t xml:space="preserve">ARIANE 6/17  2.5M White Cable            </t>
  </si>
  <si>
    <t>THREE POSITION TOGGLE SWITCH (Clipsal)</t>
  </si>
  <si>
    <t>TWO MOTOR COUPLING DEVICE</t>
  </si>
  <si>
    <t>CROWN Ø 40mm OCTAGONAL TUBE Imbac</t>
  </si>
  <si>
    <t>WHEEL Ø 40mm OCTAGONAL TUBE Imbac</t>
  </si>
  <si>
    <t>CROWN Ø 40mm OCTAGONAL TUBE  Deprat</t>
  </si>
  <si>
    <t>WHEEL Ø 40mm OCTAGONAL TUBE  Deprat</t>
  </si>
  <si>
    <t xml:space="preserve">CROWN Ø 50mm x 2mm MADOPRON TUBE       </t>
  </si>
  <si>
    <t xml:space="preserve">ALTUS 60 RTS 120/12 3M White Cable            </t>
  </si>
  <si>
    <t>UNIVERSAL ZAMACK BRACKET WITH LOCKING RING</t>
  </si>
  <si>
    <t xml:space="preserve">COVER CTS 25/35               </t>
  </si>
  <si>
    <t xml:space="preserve">SHORT COVER CTS                         </t>
  </si>
  <si>
    <t xml:space="preserve">ALTUS 60 RTS 85/17 3M White Cable               </t>
  </si>
  <si>
    <t xml:space="preserve">HELIOS 30/17 2.5M White Cable               </t>
  </si>
  <si>
    <t xml:space="preserve">MARINER 40/17 2.5M White Cable             </t>
  </si>
  <si>
    <t>KEYGO 4 RTS (4 Channel)</t>
  </si>
  <si>
    <t>UNIVERSAL SLIM RECEIVER RTS - HIRSCHMANN PLUG</t>
  </si>
  <si>
    <t>M</t>
  </si>
  <si>
    <t>A</t>
  </si>
  <si>
    <t>CTS 40mm CONE FOR 50mm H/BX</t>
  </si>
  <si>
    <t>EOLIS RTS SENSOR</t>
  </si>
  <si>
    <t>SOLIRIS RTS SENSOR</t>
  </si>
  <si>
    <t>SUNIS RTS SENSOR</t>
  </si>
  <si>
    <t>INDOOR RTS RECEIVERS</t>
  </si>
  <si>
    <t>OUTDOOR RTS RECEIVERS</t>
  </si>
  <si>
    <t>MECHANICAL SWITCHES FOR WT MOTORS</t>
  </si>
  <si>
    <t>ELECTRONIC SWITCH/CONTROLLERS FOR WT MOTORS</t>
  </si>
  <si>
    <t xml:space="preserve">LS40 TO LT50  MOTOR HEAD ADAPTER   </t>
  </si>
  <si>
    <t xml:space="preserve">LS40 TO LT50  CROWN &amp; DRIVE SHAFT ADAPTER KIT       </t>
  </si>
  <si>
    <t xml:space="preserve">LV25 - B44          0.4/40  24V DC            </t>
  </si>
  <si>
    <t xml:space="preserve">LADDER GRIP - LADDER BRAID LOOP </t>
  </si>
  <si>
    <t>WHEEL FOR CD 25 4mm CHAIN</t>
  </si>
  <si>
    <t xml:space="preserve">CROWN Ø 85mm TUBE WITH CANALS  Imbac  </t>
  </si>
  <si>
    <t>OREA 50 RTS 6/17 3M White Cable</t>
  </si>
  <si>
    <t>OREA 50 RTS 10/17 3M White Cable</t>
  </si>
  <si>
    <t>LT 60 FTS  (Fabric Tension System)</t>
  </si>
  <si>
    <t>KEYRING RTS TRANSMITTERS</t>
  </si>
  <si>
    <t>SWITCHES FOR 24V DC MOTORS</t>
  </si>
  <si>
    <t>POWER SUPPLIES FOR 24V DC MOTORS</t>
  </si>
  <si>
    <t>RTS CONTROLLERS / POWER SUPPLIES FOR 24V DC MOTORS</t>
  </si>
  <si>
    <t xml:space="preserve">GUIDE FLANGE Ø 63mm, exterior diameter Ø 160mm    </t>
  </si>
  <si>
    <t xml:space="preserve">OXIMO RTS 20/17 3M White Cable      </t>
  </si>
  <si>
    <t xml:space="preserve">OXIMO RTS 40/17 3M White Cable      </t>
  </si>
  <si>
    <t xml:space="preserve">ALTUS 50 RTS 25/17 3M White Cable          </t>
  </si>
  <si>
    <t>ALTUS 50 RTS 30/17 3M White Cable</t>
  </si>
  <si>
    <t>ZINC PLUG END ANGLE BRACKET D12 Pin</t>
  </si>
  <si>
    <t>METEOR 20/17 CSI RTS 2.5M White Cable</t>
  </si>
  <si>
    <t>VECTRAN 50/12 CSI RTS 2.5M White Cable</t>
  </si>
  <si>
    <t xml:space="preserve">TITAN 100/12  2.5M White Cable              </t>
  </si>
  <si>
    <t xml:space="preserve">VEGA 60/12  2.5M White Cable                </t>
  </si>
  <si>
    <t xml:space="preserve">ATLAS 15/32 2.5M White Cable               </t>
  </si>
  <si>
    <t xml:space="preserve">GEMINI 25/17 2.5M White Cable              </t>
  </si>
  <si>
    <t>ANTARES 70/17 CSI  2.5M White Cable</t>
  </si>
  <si>
    <t xml:space="preserve">ARIANE 6/32 2.5M White Cable               </t>
  </si>
  <si>
    <t xml:space="preserve">JET 10/17 2.5M White Cable                  </t>
  </si>
  <si>
    <t xml:space="preserve">ATLAS 15/17  2.5M White Cable              </t>
  </si>
  <si>
    <t>JET 10/54 3M White Cable</t>
  </si>
  <si>
    <t>ALTUS 50 RTS 10/54 3M White Cable</t>
  </si>
  <si>
    <t>CROWN Ø 63mm GALV. KEYWAY TUBE  Issey</t>
  </si>
  <si>
    <t>WHEEL Ø 63mm GALV. KEYWAY TUBE  Issey</t>
  </si>
  <si>
    <t>WHEEL Ø 65mm GALV. KEYWAY TUBE  Sunmaster</t>
  </si>
  <si>
    <t>CROWN Ø 65mm GALV. KEYWAY TUBE  Sunmaster</t>
  </si>
  <si>
    <t>FIXING POINT BRACKET</t>
  </si>
  <si>
    <t>EXTENSION SHAFT SHORT 220mm</t>
  </si>
  <si>
    <t>EXTENSION SHAFT LONG 330mm</t>
  </si>
  <si>
    <t>LINKEO 2    200mm stroke   24V DC  silver</t>
  </si>
  <si>
    <t>LINKEO 2    250mm stroke   24V DC  silver</t>
  </si>
  <si>
    <t>LINKEO 2    200mm stroke   230V AC  silver</t>
  </si>
  <si>
    <t>LINKEO 2    250mm stroke   230V AC  silver</t>
  </si>
  <si>
    <t>WHEEL Ø 40mm x 1.5mm ROUND TUBE</t>
  </si>
  <si>
    <t xml:space="preserve">WHEEL Ø 60 x 2.0mm ROUND TUBE    </t>
  </si>
  <si>
    <t xml:space="preserve">CROWN Ø 60 x 2.0mm ROUND TUBE    </t>
  </si>
  <si>
    <t>WHEEL Ø 63 ROUND TUBE</t>
  </si>
  <si>
    <t>CROWN not required</t>
  </si>
  <si>
    <t>HIGH LOAD BRACKET 50/60mm</t>
  </si>
  <si>
    <t xml:space="preserve">SQUARE BRACKET WITH MULTIPLE FIXING POINT </t>
  </si>
  <si>
    <t>CENTRALIS DC IB</t>
  </si>
  <si>
    <t>POWER 1.5DC</t>
  </si>
  <si>
    <t>POWER 2.7DC</t>
  </si>
  <si>
    <t>DC RTS RECEIVER</t>
  </si>
  <si>
    <t>INTEGRATED RECEIVER</t>
  </si>
  <si>
    <t>OREA 50 WT 40/17 3M White Cable</t>
  </si>
  <si>
    <t xml:space="preserve">NYLON STRAP 20mm WIDE - Sold per metre </t>
  </si>
  <si>
    <t xml:space="preserve">ALTUS 50  RTS </t>
  </si>
  <si>
    <t xml:space="preserve">ALTUS 50 RTS RH </t>
  </si>
  <si>
    <t xml:space="preserve">ALTUS 60 RTS </t>
  </si>
  <si>
    <t>OREA 50 RTS</t>
  </si>
  <si>
    <t xml:space="preserve">OREA 60 RTS  </t>
  </si>
  <si>
    <t>OREA 50 WT</t>
  </si>
  <si>
    <t>LT 60  CSI  (Manual Override)</t>
  </si>
  <si>
    <t>CLIP 51 x 57 EXTERNAL</t>
  </si>
  <si>
    <t>CLIP 51 x 57 INTERNAL</t>
  </si>
  <si>
    <t>HEXAGONAL 7mm</t>
  </si>
  <si>
    <t>SHAFT ADAPTERS</t>
  </si>
  <si>
    <t>ROUND GROOVE 14 x 3.4</t>
  </si>
  <si>
    <t xml:space="preserve">ANGLE MOTOR BRACKET       </t>
  </si>
  <si>
    <t xml:space="preserve">HEADRAIL ADAPTER HD ULTIMATE  </t>
  </si>
  <si>
    <t>HEADRAIL ADAPTER FABER MINIMATIC</t>
  </si>
  <si>
    <t xml:space="preserve">HEADRAIL ADAPTER FABER SOFTLINE </t>
  </si>
  <si>
    <t xml:space="preserve">HEADRAIL ADAPTER B.I.G          </t>
  </si>
  <si>
    <t>HEADRAIL ADAPTER VEROSOL PLEATED</t>
  </si>
  <si>
    <t xml:space="preserve">SHAFT ADAPTER HEXAGONAL 5mm   </t>
  </si>
  <si>
    <t xml:space="preserve">SHAFT ADAPTER SQUARE 5mm      </t>
  </si>
  <si>
    <t xml:space="preserve">SHAFT ADAPTER HEXAGONAL 6mm  </t>
  </si>
  <si>
    <t xml:space="preserve">LONG SHAFT ADAPTER  HEXAGONAL 5mm  </t>
  </si>
  <si>
    <t>LONG SHAFT ADAPTER SQUARE 5mm</t>
  </si>
  <si>
    <t xml:space="preserve">LONG SHAFT ADAPTER  HEXAGONAL 6mm  </t>
  </si>
  <si>
    <t xml:space="preserve">ADAPTER HEXA 7/HEXA 7          </t>
  </si>
  <si>
    <t>SENSORS FOR WT MOTORS</t>
  </si>
  <si>
    <t>WHEEL Ø 70mm ROCHLING, PERMA, TURNILS</t>
  </si>
  <si>
    <t>BEARINGS</t>
  </si>
  <si>
    <t>TEST LEADS AND LIMIT ADJUSTERS</t>
  </si>
  <si>
    <t>WHEEL Ø 78mm DOHNER KEYWAY Aluxor / Issey</t>
  </si>
  <si>
    <t>CROWN Ø 78mm DOHNER KEYWAY Aluxor / Issey</t>
  </si>
  <si>
    <t>UNIVERSAL ZAMACK BRACKET WITH THREADING</t>
  </si>
  <si>
    <t>ZINC INTERMEDIATE BRACKET</t>
  </si>
  <si>
    <t xml:space="preserve">ZINC ANGLE MOTOR BRACKET          </t>
  </si>
  <si>
    <t xml:space="preserve">ANGLE MOTOR BRACKET </t>
  </si>
  <si>
    <t>ZINC PLUG END ANGLE BRACKET D10 Pin</t>
  </si>
  <si>
    <t>BRACKET WITH 10mm SQUARE STUD</t>
  </si>
  <si>
    <t xml:space="preserve">RH BRACKET WITH 10mm STUD  </t>
  </si>
  <si>
    <t>BRACKET - WITH 4 FIXING HOLES</t>
  </si>
  <si>
    <t>PLUG END Ø 50 WITH Ø 10mm SHAFT</t>
  </si>
  <si>
    <t xml:space="preserve">PLUG END Ø 50 WITH Ø 12mm SHAFT </t>
  </si>
  <si>
    <t>PLUG END Ø 50 WITHOUT SHAFT</t>
  </si>
  <si>
    <t>SPRING LOADED PLUG END PIN Ø 12</t>
  </si>
  <si>
    <t xml:space="preserve">RING 25/35 HEXAGONAL 5mm  </t>
  </si>
  <si>
    <t xml:space="preserve">RING 25/35 HEXAGONAL 6mm  </t>
  </si>
  <si>
    <t xml:space="preserve">RING 25/35 SQUARE 5mm     </t>
  </si>
  <si>
    <t>WHEEL Ø  78mm DOHNER ROUND KEYWAY  Turnils</t>
  </si>
  <si>
    <t xml:space="preserve">WHEEL Ø 85mm TUBE WITH CANALS  Imbac  </t>
  </si>
  <si>
    <t xml:space="preserve">CROWN Ø 85mm DOHNER KEYWAY TUBE  Issey </t>
  </si>
  <si>
    <t>WHEEL Ø 85mm DOHNER KEYWAY TUBE  Issey</t>
  </si>
  <si>
    <t xml:space="preserve">RTS/ILT WHITE Cable 10M       </t>
  </si>
  <si>
    <t xml:space="preserve">LW25 - B83         0.8/30   24V DC          </t>
  </si>
  <si>
    <t xml:space="preserve">LW25 - B44         0.4/40   24V DC       </t>
  </si>
  <si>
    <t xml:space="preserve">RTS/ILT WHITE Cable 3M        </t>
  </si>
  <si>
    <t xml:space="preserve">RTS/ILT WHITE Cable 5M        </t>
  </si>
  <si>
    <t>DRY CONTACT RECEIVER</t>
  </si>
  <si>
    <t>CENTRALIS LIGHT OUTDOOR RECEIVER RTS</t>
  </si>
  <si>
    <t xml:space="preserve">ALTUS 50 RTS 10/17 3M White Cable  </t>
  </si>
  <si>
    <t xml:space="preserve">ALTUS 50 RTS 10/32 5M White Cable  </t>
  </si>
  <si>
    <t>ALTUS 50 RTS 15/17 3M White Cable</t>
  </si>
  <si>
    <t xml:space="preserve">KIT LT CSI BRACKET </t>
  </si>
  <si>
    <t xml:space="preserve">SHORT EYE OUTLET 60mm          </t>
  </si>
  <si>
    <t xml:space="preserve">LONG EYE OUTLET 165mm          </t>
  </si>
  <si>
    <t xml:space="preserve">SPRING LOADED SURFACE MOUNTED KEY SWITCH      </t>
  </si>
  <si>
    <t>CROWN Ø 65mm GALV KEYWAY TUBE  Issey, Sunmaster</t>
  </si>
  <si>
    <t>WHEEL Ø 65mm GALV. KEYWAY TUBE  Issey, Sunmaster</t>
  </si>
  <si>
    <t xml:space="preserve">CROWN Ø 70mm ALUM. KEYWAY   Perma, HD, Turnils     </t>
  </si>
  <si>
    <t xml:space="preserve">WHEEL Ø 70mm ALUM. KEYWAY  Perma, HD, Turnils      </t>
  </si>
  <si>
    <t>CROWN Ø 70mm KEYWAY TUBE  Franciaflex</t>
  </si>
  <si>
    <t>WHEEL Ø 70mm KEYWAY TUBE  Franciaflex</t>
  </si>
  <si>
    <t>POWER 1X2.5DC RTS</t>
  </si>
  <si>
    <t xml:space="preserve">VECTRAN 50/12 2.5M White Cable             </t>
  </si>
  <si>
    <t xml:space="preserve">ARIANE 6/17 RH 2.5M White Cable          </t>
  </si>
  <si>
    <t xml:space="preserve">FTS CONTROLLER             </t>
  </si>
  <si>
    <t>UNIVERSAL SLIM RECEIVER RTS - CABLE</t>
  </si>
  <si>
    <t>THERMOSUNIS INDOOR WIREFREE RTS</t>
  </si>
  <si>
    <t>CENTRALIS RECEIVER INDOOR RTS (Flush Mount)</t>
  </si>
  <si>
    <t>SURFACE BOX FOR CENTRALIS INDOOR RECEIVER</t>
  </si>
  <si>
    <t>CENTRALIS RECEIVER INDOOR RTS VENETIAN (Flush Mount)</t>
  </si>
  <si>
    <t xml:space="preserve">CENTRALIS UNO RTS                       </t>
  </si>
  <si>
    <t>UNIVERSAL RECEIVER RTS</t>
  </si>
  <si>
    <t>CENTRALIS LIGHT INDOOR RECEIVER RTS</t>
  </si>
  <si>
    <t xml:space="preserve">MOTOR BRACKET                </t>
  </si>
  <si>
    <t xml:space="preserve">PLUG END BRACKET  Ø 8mm PIN  </t>
  </si>
  <si>
    <t xml:space="preserve">INTERMEDIATE BRACKET KIT      </t>
  </si>
  <si>
    <t>ALTUS 50 RTS 40/17 3M White Cable</t>
  </si>
  <si>
    <t>ALTUS 50 RTS 50/12 3M White Cable</t>
  </si>
  <si>
    <t xml:space="preserve">GEMINI 25/17 CSI 2.5M White Cable       </t>
  </si>
  <si>
    <t xml:space="preserve">MARINER 40/17 CSI 2.5M White Cable       </t>
  </si>
  <si>
    <t xml:space="preserve">HI PRO WHITE Cable 2.5M       </t>
  </si>
  <si>
    <t xml:space="preserve">CRANK HANDLE 1.25M WITH HOOK   </t>
  </si>
  <si>
    <t xml:space="preserve">CRANK HANDLE 2M WITH HOOK      </t>
  </si>
  <si>
    <t>CRANK INVISIBLE BOX OUTLET 1.25M  (to suit 9685122)</t>
  </si>
  <si>
    <t xml:space="preserve">FTS STRAP FIXING BLOCK         </t>
  </si>
  <si>
    <t xml:space="preserve">OREA 50 RTS 25/17 3M White Cable  </t>
  </si>
  <si>
    <t>OREA 50 RTS 35/17 3M White Cable</t>
  </si>
  <si>
    <t xml:space="preserve">OREA 50 RTS 40/17 3M White Cable           </t>
  </si>
  <si>
    <t>CROWN Ø  78mm DOHNER ROUND KEYWAY  Turnils</t>
  </si>
  <si>
    <t xml:space="preserve">LT 50  RH </t>
  </si>
  <si>
    <t>FIXED UP SPRING DOWN SURFACE MOUNTED KEY SWITCH</t>
  </si>
  <si>
    <t xml:space="preserve">FIXED UP SPRING DOWN FLUSH MOUNTED KEY SWITCH  </t>
  </si>
  <si>
    <t xml:space="preserve">SPRING LOADED FLUSH MOUNTED KEY SWITCH   </t>
  </si>
  <si>
    <t xml:space="preserve">RTS/ILT BLACK Cable 3M              </t>
  </si>
  <si>
    <t>LINKEO 2</t>
  </si>
  <si>
    <t xml:space="preserve">HI PRO BLACK Cable 10M               </t>
  </si>
  <si>
    <t xml:space="preserve">CROWN TUBE Ø 102 x 2mm  ROUND TUBE                 </t>
  </si>
  <si>
    <t>WHEEL ALUMINIUM Ø 102 x 2mm ROUND  TUBE</t>
  </si>
  <si>
    <t>INTERMEDIATE BRACKET KIT (9410639+9146011+1781018)</t>
  </si>
  <si>
    <t xml:space="preserve">PLUG END Ø 40mm WITHOUT SHAFT     </t>
  </si>
  <si>
    <t xml:space="preserve">PLUG END SHAFT Ø 12mm     </t>
  </si>
  <si>
    <t>ALTUS 50 RTS RH 6/17 3M Black Cable</t>
  </si>
  <si>
    <t>ALTUS 50 RTS RH 6/32 3M White Cable</t>
  </si>
  <si>
    <t>ALTUS 50 RTS RH 15/17 3M Black Cable</t>
  </si>
  <si>
    <t>ALTUS 50 RTS RH 15/32 3M White Cable</t>
  </si>
  <si>
    <t>ALTUS 50 RTS 6/17 3M White Cable</t>
  </si>
  <si>
    <t xml:space="preserve">FTS GEMINI 25/17  2.5M Black Cable         </t>
  </si>
  <si>
    <t>ALTUS 50 RTS 6/32 5M White Cable</t>
  </si>
  <si>
    <t>WHEEL Ø 50 x 1.5 mm ROUND TUBE</t>
  </si>
  <si>
    <t xml:space="preserve">WHEEL Ø 50mm WITH EXTERNAL KEYWAY          </t>
  </si>
  <si>
    <t xml:space="preserve">CROWN Ø 60 x 1.5mm ROUND TUBE    </t>
  </si>
  <si>
    <t xml:space="preserve">WHEEL Ø 60 x 1.5mm ROUND TUBE    </t>
  </si>
  <si>
    <t xml:space="preserve">CROWN Ø 60mm OCTAGONAL TUBE      </t>
  </si>
  <si>
    <t xml:space="preserve">WHEEL Ø 60mm OCTAGONAL TUBE      </t>
  </si>
  <si>
    <t xml:space="preserve">CROWN Ø 63 x 1.5mm ROUND TUBE (adapt. LT50/60)     </t>
  </si>
  <si>
    <t xml:space="preserve">WHEEL Ø 63 x 1.5mm ROUND TUBE   </t>
  </si>
  <si>
    <t xml:space="preserve">INVISIBLE CARDAN  (to suit 9685140)             </t>
  </si>
  <si>
    <t xml:space="preserve">CARDAN HEXA 7/HEXA 7           </t>
  </si>
  <si>
    <t xml:space="preserve">DOUBLE CARDAN                  </t>
  </si>
  <si>
    <t>RODEO</t>
  </si>
  <si>
    <t>LV 25</t>
  </si>
  <si>
    <t>OREA 50 RTS 50/12 3M White Cable</t>
  </si>
  <si>
    <t xml:space="preserve">OXIMO RTS 10/17 3M White Cable      </t>
  </si>
  <si>
    <t xml:space="preserve">OXIMO RTS 15/17 3M White Cable      </t>
  </si>
  <si>
    <t xml:space="preserve">TAURUS 120/12  2.5M White Cable             </t>
  </si>
  <si>
    <t xml:space="preserve">VEGA 60/12 CSI  2.5M White Cable           </t>
  </si>
  <si>
    <t xml:space="preserve">FTS ORION 55/17  2.5M Black Cable     </t>
  </si>
  <si>
    <t>4DC MOTOR CONTROLLER WALL MOUNT</t>
  </si>
  <si>
    <t>ANIMEO SCREWDRIVER</t>
  </si>
  <si>
    <t xml:space="preserve">PLUG END Ø 78 WITHOUT SHAFT     </t>
  </si>
  <si>
    <t xml:space="preserve">STOP RING 6mm HEX/5mm SQUARE SHAFT </t>
  </si>
  <si>
    <t>J4 WT</t>
  </si>
  <si>
    <t>J4 6/24 WT</t>
  </si>
  <si>
    <t>J4 10/24 WT</t>
  </si>
  <si>
    <t>J4 18/24 WT</t>
  </si>
  <si>
    <t>ONDEIS RAIN SENSOR</t>
  </si>
  <si>
    <t>DECOFLEX 1 CHANNEL BLACK</t>
  </si>
  <si>
    <t>DECOFLEX 1 CHANNEL WHITE</t>
  </si>
  <si>
    <t>DECOFLEX 5 CHANNEL BLACK</t>
  </si>
  <si>
    <t>DECOFLEX 5 CHANNEL WHITE</t>
  </si>
  <si>
    <t>SONESSE 40 CROWN &amp; WHEEL Ø 40mm ROUND TUBE</t>
  </si>
  <si>
    <t>KEYTIS 2 RTS (2 Channel)</t>
  </si>
  <si>
    <t>KEYTIS 4 RTS (4 Channel)</t>
  </si>
  <si>
    <t>BRACKET 48mm SADDLE</t>
  </si>
  <si>
    <t xml:space="preserve">HI PRO BLACK Cable 2.5M               </t>
  </si>
  <si>
    <t>CSI WHITE Cable 2.5M</t>
  </si>
  <si>
    <t xml:space="preserve">RTS/ILT WHITE Cable 3M FITTED WITH HIRSCHMANN CONNECTORS </t>
  </si>
  <si>
    <t>HI PRO WHITE Cable 2.5M WITH HIRSCHMANN CONNECTORS</t>
  </si>
  <si>
    <t>SOLIRIS MOD/VAR SLIM RECEIVER RTS - CABLE</t>
  </si>
  <si>
    <t>SOLIRIS MOD/VAR SLIM RECEIVER RTS - HIRSCHMANN PLUG</t>
  </si>
  <si>
    <t>2AC MOTOR CONTROLLER WALL MOUNT</t>
  </si>
  <si>
    <t>SONESSE 40 6/20 RTS 3M White Cable</t>
  </si>
  <si>
    <t>WHEEL Ø 62 x 2.0mm HD ROUND TUBE</t>
  </si>
  <si>
    <t>CROWN Ø 62 x 2.0mm HD ROUND TUBE</t>
  </si>
  <si>
    <t>CROWN Ø 85mm DOHNER KEYWAY TUBE Issey</t>
  </si>
  <si>
    <t>BATTERY LITHIUM 3V CR2430 FOR TELIS, CENTRALIS RTS, SITUO RTS, SMOOVE RTS</t>
  </si>
  <si>
    <t>IN-LINE CONNECTOR HOUSING (Trade price only - no discounts apply)</t>
  </si>
  <si>
    <t>CD25 114.8</t>
  </si>
  <si>
    <t>LIGHTING RTS RECEIVERS</t>
  </si>
  <si>
    <t>OREA 50 RTS 15/17 3M White Cable</t>
  </si>
  <si>
    <t>LIGHTING IN-WALL RECEIVER RTS</t>
  </si>
  <si>
    <t>ALUMINIUM WHEEL LT60 DOHNER</t>
  </si>
  <si>
    <t>Roll up 28 RTS MOTORS</t>
  </si>
  <si>
    <t>ROLL UP 28 CROWN ACMEDA S45</t>
  </si>
  <si>
    <t>ROLL UP 28 WHEEL ACMEDA S45</t>
  </si>
  <si>
    <t>ROLL UP 28 CROWN 40MM</t>
  </si>
  <si>
    <t>ROLL UP 28 WHEEL 40MM</t>
  </si>
  <si>
    <t>ACMEDA M40 WHEEL</t>
  </si>
  <si>
    <t>ACMEDA M40 CROWN</t>
  </si>
  <si>
    <t>ACMEDA M40 MOTOR DISC ADAPTER</t>
  </si>
  <si>
    <t>SMOOVE DOUBLE PURE FRAME</t>
  </si>
  <si>
    <t>SMOOVE LIGHT BAMBOO FRAME</t>
  </si>
  <si>
    <t>SMOOVE AMBER BAMBOO FRAME</t>
  </si>
  <si>
    <t>SMOOVE CHERRY FRAME</t>
  </si>
  <si>
    <t>SMOOVE WALNUT FRAME</t>
  </si>
  <si>
    <t xml:space="preserve">HI PRO BLACK Cable 5M               </t>
  </si>
  <si>
    <t>TILT &amp; LIFT 25 RTS</t>
  </si>
  <si>
    <t>12V BATTERY TUBE ( 8 AA LITHIUM) + CLIPS</t>
  </si>
  <si>
    <t xml:space="preserve"> 8 AA LITHIUM BATTERIES</t>
  </si>
  <si>
    <t>WALL MOUNT CLIPS FOR BATTERY TUBE</t>
  </si>
  <si>
    <t>25 CM Y CABLE FOR DUAL BATTERY TUBE</t>
  </si>
  <si>
    <t>120CM EXTENSION CABLE FOR BATTERY TUBE</t>
  </si>
  <si>
    <t>25CM EXTENSION CABLE FOR BATTERY TUBE</t>
  </si>
  <si>
    <t>240CM EXTENSION CABLE FOR BATTERY TUBE</t>
  </si>
  <si>
    <t>12V AC/DC POWER SUPPLY FOR WIREFREE RANGE</t>
  </si>
  <si>
    <t>Order Multiple</t>
  </si>
  <si>
    <t>Electronics</t>
  </si>
  <si>
    <t>Accessories</t>
  </si>
  <si>
    <t>Roller Blinds</t>
  </si>
  <si>
    <t>Roman, Cellular &amp; Venetian Blinds</t>
  </si>
  <si>
    <t>Awnings</t>
  </si>
  <si>
    <t>External Venetain Blinds</t>
  </si>
  <si>
    <t>Fabric Tension Systems</t>
  </si>
  <si>
    <t>Roller Shutters</t>
  </si>
  <si>
    <t>Window Openers</t>
  </si>
  <si>
    <t>•</t>
  </si>
  <si>
    <t xml:space="preserve">LS40 3/30  2.5M White Cable     </t>
  </si>
  <si>
    <t>External Screens</t>
  </si>
  <si>
    <t>Item Number</t>
  </si>
  <si>
    <t>Item Description</t>
  </si>
  <si>
    <t>TIMER REMOTES</t>
  </si>
  <si>
    <t>16 CHANNEL REMOTES</t>
  </si>
  <si>
    <t>SMOOVE WALL MOUNT RTS TRANSMITTERS</t>
  </si>
  <si>
    <t>SMOOVE ORIGIN IB PURE (see above for Frame Options)</t>
  </si>
  <si>
    <t>SMOOVE UNO IB+ PURE (see above for Frame Options)</t>
  </si>
  <si>
    <t>ROLL UP 28 RTS ELECTRONICS</t>
  </si>
  <si>
    <t>SUNIS INDOOR WIREFREE RTS</t>
  </si>
  <si>
    <t xml:space="preserve">EOLIS 3D SENSOR WHITE </t>
  </si>
  <si>
    <t xml:space="preserve">EOLIS 3D SENSOR CREAM </t>
  </si>
  <si>
    <t xml:space="preserve">EOLIS 3D SENSOR BLACK </t>
  </si>
  <si>
    <t>Pricing Code</t>
  </si>
  <si>
    <t>Crowns &amp; Wheels</t>
  </si>
  <si>
    <t>CROWN Ø 70mm OCTAGONAL TUBE  (use with 9707026)</t>
  </si>
  <si>
    <t>WHEEL Ø 70mm ALUM. KEYWAY  Perma, HD, Turnils</t>
  </si>
  <si>
    <t>CROWN Ø 70mm ALUM. KEYWAY   Perma, HD, Turnils  (use with 9707026)</t>
  </si>
  <si>
    <t>Concept 25</t>
  </si>
  <si>
    <t xml:space="preserve"> HEADRAIL ADAPTERS</t>
  </si>
  <si>
    <t>CD 25 MANUAL ACCESSORIES</t>
  </si>
  <si>
    <t>ROMAN BLIND ACCESSORIES</t>
  </si>
  <si>
    <t>CTS 40 BRACKET</t>
  </si>
  <si>
    <t>EVB ACCESSORIES</t>
  </si>
  <si>
    <t>FTS ACCESSORIES</t>
  </si>
  <si>
    <t>ACCESSORIES FOR CONTROLS</t>
  </si>
  <si>
    <t>POWER CABLES</t>
  </si>
  <si>
    <t>UNIVERSAL TAILS</t>
  </si>
  <si>
    <t>50/60MM MOTOR CABLES</t>
  </si>
  <si>
    <t>Discount off RRP %</t>
  </si>
  <si>
    <t>FTS HIGH LOAD PLUG END BRACKET</t>
  </si>
  <si>
    <t>12mm SQUARE ADAPTER</t>
  </si>
  <si>
    <t>UNIVERSAL TAIL WITH INLINE CONNECTOR WHITE CABLE 2.3M</t>
  </si>
  <si>
    <t>UNIVERSAL TAIL WITH INLINE CONNECTOR WHITE CABLE 5M</t>
  </si>
  <si>
    <t>UNIVERSAL TAIL WITH INLINE CONNECTOR WHITE CABLE 10M</t>
  </si>
  <si>
    <t>Cost per additional metre over 10 metres (Made to order - minimum 2 week turnaround)</t>
  </si>
  <si>
    <t>RTS/ILT WHITE CABLE 3M with inline connector &amp; 3 pin plug</t>
  </si>
  <si>
    <t xml:space="preserve">HI PRO BLACK Cable 2.5M with inline connector </t>
  </si>
  <si>
    <t xml:space="preserve">HI PRO WHITE Cable 2.5M with inline connector </t>
  </si>
  <si>
    <t xml:space="preserve">RTS/ILT BLACK Cable 2.5M with inline connector </t>
  </si>
  <si>
    <t xml:space="preserve">RTS/ILT WHITE Cable 2.5M with inline connector </t>
  </si>
  <si>
    <t xml:space="preserve">CSI White Cable 2.5M with inline connector </t>
  </si>
  <si>
    <t>HIRSCHMANN CONNECTOR FOR TAIL (Male with Female Pins)</t>
  </si>
  <si>
    <t>HIRSCHMANN CONNECTOR FOR MOTOR (Female with Male Pins)</t>
  </si>
  <si>
    <t>SONESSE 40 3/30 2.5M White Cable with inline connector</t>
  </si>
  <si>
    <t>SONESSE 40 6/20 2.5M White Cable with inline connector</t>
  </si>
  <si>
    <t>SONESSE 40 9/12 2.5M White Cable with inline Connector</t>
  </si>
  <si>
    <t>SONESSE 40 3/30 RTS 3M White Cable with inline connector</t>
  </si>
  <si>
    <t>SONESSE 40 6/20 RTS 3M White Cable with inline connector</t>
  </si>
  <si>
    <t>SONESSE 40 9/12 RTS 3M White Cable with inline connector</t>
  </si>
  <si>
    <t xml:space="preserve">LS40 3/30  2.5M White Cable  with inline connector    </t>
  </si>
  <si>
    <t>OREA 60 RTS 120/12 3M White Cable</t>
  </si>
  <si>
    <t>BEARING CTS25 VERSARAIL EASY UP</t>
  </si>
  <si>
    <t>INLINE CONNECTOR ADAPTER</t>
  </si>
  <si>
    <t>VERTICAL BOX WITH EYE OUTLET</t>
  </si>
  <si>
    <t>GEIGER EYE OUTLET L=100mm</t>
  </si>
  <si>
    <t>ABS WHEELS</t>
  </si>
  <si>
    <t>RIGHT ABS WHEEL</t>
  </si>
  <si>
    <t>LEFT ABS WHEEL</t>
  </si>
  <si>
    <t>LEFT ABS WHEEL - HIGH TORQUE</t>
  </si>
  <si>
    <t>RIGHT ABS WHEEL - HIGH TORQUE</t>
  </si>
  <si>
    <t>STOP WHEEL</t>
  </si>
  <si>
    <t xml:space="preserve">COLLAR Ø 16mm </t>
  </si>
  <si>
    <t>INTERMEDIATE SHAFT</t>
  </si>
  <si>
    <t>SCREWS - LT50 ONLY (PACK OF 100)</t>
  </si>
  <si>
    <t>STOP RING</t>
  </si>
  <si>
    <t>WHEEL Ø 65mm GALV. KEYWAY TUBE  Issey Sunmaster</t>
  </si>
  <si>
    <t>CROWN Ø 65mm GALV. KEYWAY TUBE  Issey Sunmaster</t>
  </si>
  <si>
    <t>E</t>
  </si>
  <si>
    <t>Discount Amount</t>
  </si>
  <si>
    <t>ND</t>
  </si>
  <si>
    <t>NO DISCOUNT</t>
  </si>
  <si>
    <t>Discount</t>
  </si>
  <si>
    <t>ROLL UP 28 WT WITH PIN</t>
  </si>
  <si>
    <t>ROLL UP 28 WT WITH EARS</t>
  </si>
  <si>
    <t>ROLL UP 28 WT WITH STAR HOLE</t>
  </si>
  <si>
    <t>SONESSE 50 10/28 3M White Cable</t>
  </si>
  <si>
    <t>SONESSE 50 15/17 3M White Cable</t>
  </si>
  <si>
    <t>SONESSE 50 RTS 15/17 3M White Cable</t>
  </si>
  <si>
    <t>SONESSE 50 RTS 10/28 3M White Cable</t>
  </si>
  <si>
    <t>SONESSE 50 RS485 10/28 3M White Cable</t>
  </si>
  <si>
    <t>SONESSE 50 RS485 15/17 3M White Cable</t>
  </si>
  <si>
    <t>SMOOVE WALL MOUNT FRAMES</t>
  </si>
  <si>
    <t>ALTUS 40 RTS 3/30 3M White Cable</t>
  </si>
  <si>
    <t>ALTUS 40 RTS 3/30 3M White Cable with inline connector</t>
  </si>
  <si>
    <t>WO</t>
  </si>
  <si>
    <t xml:space="preserve">LS40 4/16  2.5M White Cable     </t>
  </si>
  <si>
    <t xml:space="preserve">LS40 4/16  2.5M White Cable  with inline connector       </t>
  </si>
  <si>
    <t xml:space="preserve">LS40 13/10  2.5M White Cable       </t>
  </si>
  <si>
    <t xml:space="preserve">LS40 13/10  2.5M White Cable  with inline connector         </t>
  </si>
  <si>
    <t>Window Opener Motors</t>
  </si>
  <si>
    <t>TELIS 6 CHRONIS RTS PURE (6 Channel)</t>
  </si>
  <si>
    <t>TELIS 6 CHRONIS RTS SILVER (6 Channel)</t>
  </si>
  <si>
    <t>TELIS 16 RTS PURE (16 Channel)</t>
  </si>
  <si>
    <t>TELIS 16 RTS SILVER (16 Channel)</t>
  </si>
  <si>
    <t>DOUBLE CARDAN WITH EYE OUTLET   (350mm)</t>
  </si>
  <si>
    <t>UNIVERSAL TAIL WHITE CABLE (PER ADDITIONAL METRE)</t>
  </si>
  <si>
    <t>ALTUS 40 RTS 13/10 3M White Cable</t>
  </si>
  <si>
    <t>ALTUS 40 RTS 13/10 3M White Cable with inline connector</t>
  </si>
  <si>
    <t>SONESSE 50 RTS RH 6/17 3M White Cable</t>
  </si>
  <si>
    <t xml:space="preserve">SONESSE 50 WT </t>
  </si>
  <si>
    <t>SONESSE 50 RTS</t>
  </si>
  <si>
    <t>SONESSE 50 RS485</t>
  </si>
  <si>
    <t>SMOOVE ORIGIN RTS (inc Pure Frame)</t>
  </si>
  <si>
    <t>SMOOVE 1 PURE RTS</t>
  </si>
  <si>
    <t>SMOOVE 1 SILVER RTS</t>
  </si>
  <si>
    <t>SMOOVE 1 BLACK RTS</t>
  </si>
  <si>
    <t>SMOOVE 1 O/C PURE RTS</t>
  </si>
  <si>
    <t>SMOOVE 1 O/C BLACK RTS</t>
  </si>
  <si>
    <t>RS485 SETTING TOOL (Trade price only - no discounts apply)</t>
  </si>
  <si>
    <t>Note:</t>
  </si>
  <si>
    <t>FTS CONTROLLER</t>
  </si>
  <si>
    <t>LT 50  CSI (Manual Override)</t>
  </si>
  <si>
    <t>LT 50  CSI RTS (Manual Override)</t>
  </si>
  <si>
    <t>LT 50 FTS (Fabric Tension System)</t>
  </si>
  <si>
    <t>60MM MOTORS</t>
  </si>
  <si>
    <t>40/50MM MOTOR ADAPTERS</t>
  </si>
  <si>
    <t>50/60MM CSI MOTORS</t>
  </si>
  <si>
    <t>50/60MM MOTORS</t>
  </si>
  <si>
    <t>CSI MOTOR ACCESSORIES</t>
  </si>
  <si>
    <t>SONESSE 50 WHEEL Ø 50 x 1.5 mm ROUND TUBE</t>
  </si>
  <si>
    <t>SONESSE 50 TELESCOPIC PLUG END Ø 50 WITH 10mm SHAFT</t>
  </si>
  <si>
    <t>Tubular Motors</t>
  </si>
  <si>
    <t>Company Name:</t>
  </si>
  <si>
    <t>For confirmation of your pricing agreement please contact your Somfy Regional Sales Manager.</t>
  </si>
  <si>
    <t>This calculator is a guide only.  It is provided for illustrative purposes only and prices generated are not contractual.</t>
  </si>
  <si>
    <t>SITUO 1 RTS PURE</t>
  </si>
  <si>
    <t>SITUO 1 RTS SILVER</t>
  </si>
  <si>
    <t>SITUO 1 RTS ROSE GOLD</t>
  </si>
  <si>
    <t>SITUO 1 RTS GOLD</t>
  </si>
  <si>
    <t>SITUO 2 RTS PURE</t>
  </si>
  <si>
    <t>SITUO 2 RTS SILVER</t>
  </si>
  <si>
    <t>SITUO 2 RTS ROSE GOLD</t>
  </si>
  <si>
    <t>SITUO 2 RTS GOLD</t>
  </si>
  <si>
    <t>SITUO 5 RTS PURE</t>
  </si>
  <si>
    <t>SITUO 5 RTS SILVER</t>
  </si>
  <si>
    <t>SITUO 5 RTS ROSE GOLD</t>
  </si>
  <si>
    <t>SITUO 5 RTS GOLD</t>
  </si>
  <si>
    <t>Roll Up 28 WT</t>
  </si>
  <si>
    <t xml:space="preserve">LS 40 </t>
  </si>
  <si>
    <t>ALTUS 40 RTS</t>
  </si>
  <si>
    <t>RODEO 300mm 230V 450N (rear cable)</t>
  </si>
  <si>
    <t>HOME AUTOMATION</t>
  </si>
  <si>
    <t>SITUO RTS WALL MOUNT</t>
  </si>
  <si>
    <t>WIREFREE ACCESSORIES</t>
  </si>
  <si>
    <t xml:space="preserve">1 CHANNEL SITUO RTS REMOTES </t>
  </si>
  <si>
    <t xml:space="preserve">2 CHANNEL SITUO RTS REMOTES </t>
  </si>
  <si>
    <t xml:space="preserve">5 CHANNEL SITUO RTS REMOTES </t>
  </si>
  <si>
    <t>SITUO 1 SOLIRIS PURE</t>
  </si>
  <si>
    <t>SITUO 5 SOLIRIS PURE</t>
  </si>
  <si>
    <t>ROLL UP 28 CROWN ROLLEASE 38MM</t>
  </si>
  <si>
    <t>ROLL UP 28 WHEEL ROLLEASE 38MM</t>
  </si>
  <si>
    <t>ANIMEO RTS CONFIGURATION TOOL</t>
  </si>
  <si>
    <t>SITUO SOLIRIS REMOTES</t>
  </si>
  <si>
    <t xml:space="preserve">INIS UNO 86 x 86 FIXED POSITION                       </t>
  </si>
  <si>
    <t xml:space="preserve">INIS UNO 86 x 86 MOMENTARY POSITION                 </t>
  </si>
  <si>
    <t xml:space="preserve">INIS DUO 86 x 86 FIXED POSITION                       </t>
  </si>
  <si>
    <t>SONESSE 30 WF LOUVOLITE 40MM CROWN &amp; DRIVE</t>
  </si>
  <si>
    <t>SONESSE 30 WF TO 400S ADAPTER KIT</t>
  </si>
  <si>
    <t>SONESSE 30 WF ROLLEASE 1.5/32MM CROWN &amp; DRIVE</t>
  </si>
  <si>
    <t>SONESSE 30 WF HD 37MM CROWN &amp; DRIVE</t>
  </si>
  <si>
    <t>SONESSE 30 WIREFREE RTS LI-ION</t>
  </si>
  <si>
    <t>SONESSE 30 WF ACMEDA SYS45 CROWN &amp; DRVE</t>
  </si>
  <si>
    <t>SONESSE 30 WF ACMEDA SYS45 HEAVY CROWN &amp; DRIVE</t>
  </si>
  <si>
    <t>CONNEXOON WINDOW RTS</t>
  </si>
  <si>
    <t>Stock Status</t>
  </si>
  <si>
    <t>LS</t>
  </si>
  <si>
    <t>NS</t>
  </si>
  <si>
    <t>ALTUS 28 WIREFREE RTS LI-ION</t>
  </si>
  <si>
    <t>MAESTRIA 50 RTS 6/17 VVF 3M UNIT</t>
  </si>
  <si>
    <t>MAESTRIA 50 RTS 6/17 RH VVF 3M UNIT</t>
  </si>
  <si>
    <t>MAESTRIA 50 RTS 10/17 VVF 3M UNIT</t>
  </si>
  <si>
    <t>MAESTRIA 50 RTS 10/17 RH VVF 3M UNIT</t>
  </si>
  <si>
    <t>MAESTRIA 50 RTS 15/17 VVF 3M UNIT</t>
  </si>
  <si>
    <t>MAESTRIA 50 RTS 15/17 RH VVF 3M UNIT</t>
  </si>
  <si>
    <t>MAESTRIA 50 RTS 25/17 VVF 3M UNIT</t>
  </si>
  <si>
    <t>MAESTRIA 50 RT 25/17 RH VVF 3M UNIT</t>
  </si>
  <si>
    <t>MAESTRIA 50 RTS 35/17 VVF 3M UNIT</t>
  </si>
  <si>
    <t>MAESTRIA 50 RTS 35/17 RH VVF 3M UNIT</t>
  </si>
  <si>
    <t>LS (Low-Stock Item): Somfy stocks limited quantities of this item. Please contact Somfy before placing an order.</t>
  </si>
  <si>
    <t>NS (Non-stocked item): Somfy does not keep physical stock in our Australian warehouse. There will be a maximum lead time of 104 days for these items. Please contact Somfy before placing an order.</t>
  </si>
  <si>
    <t>SUN CONTROLLERS FOR WT MOTORS</t>
  </si>
  <si>
    <t>SOLIRIS UNO</t>
  </si>
  <si>
    <t>SOLIRIS IB</t>
  </si>
  <si>
    <t>ANIMEO IB+ TOUCH BUCO - Please contact Somfy for sales support, further options and project commissioning</t>
  </si>
  <si>
    <t>ANIMEO KNX - Please contact Somfy for sales support, further options and project commissioning</t>
  </si>
  <si>
    <t>ANIMEO IB+ TOUCH BUCO - 4 ZONE</t>
  </si>
  <si>
    <t>ANIMEO IB+ TOUCH BUCO - 8 ZONE</t>
  </si>
  <si>
    <t>FLUSH-MOUNTING BOX TOUCH BUCO</t>
  </si>
  <si>
    <t>SURFACE MOUNTING BOX TOUCH BUCO</t>
  </si>
  <si>
    <t>KNX 4AC MOTOR CONTROLLER WALL MOUNT</t>
  </si>
  <si>
    <t>ALTUS 28 / SONESSE 30 WIREFREE RTS LI-ION ELECTRONICS</t>
  </si>
  <si>
    <t>ALTUS 28 / SONESSE 30 WIREFREE RTS LI-ION</t>
  </si>
  <si>
    <t>Curtain</t>
  </si>
  <si>
    <t>C</t>
  </si>
  <si>
    <t>Curtains</t>
  </si>
  <si>
    <t>TRACK COMPONENTS</t>
  </si>
  <si>
    <t>GLYDEA RAIL WHITE 5M</t>
  </si>
  <si>
    <t>HIGH PERFORMANCE BELT - 55M</t>
  </si>
  <si>
    <t>PULLEY ASSEMBLY</t>
  </si>
  <si>
    <t>DRIVE PULLEY ASSEMBLY</t>
  </si>
  <si>
    <t>SMALL PULLEY ASSEMBLY</t>
  </si>
  <si>
    <t>HEAVY DUTY MASTER CARRIER</t>
  </si>
  <si>
    <t>HEAVY DUTY STRAIGHT ARM</t>
  </si>
  <si>
    <t>HEAVY DUTY OVERLAP ARM KIT</t>
  </si>
  <si>
    <t>HEAVY DUTY RAIL JOINT</t>
  </si>
  <si>
    <t>HIGH PERFORMANCE ROTATING RUNNER</t>
  </si>
  <si>
    <t>MOTOR HOOK WHITE</t>
  </si>
  <si>
    <t>RIPPLEFOLD ACCESSORIES</t>
  </si>
  <si>
    <t>RIPPLE RUNNER 1 7/8" - 500 UNIT ROLL</t>
  </si>
  <si>
    <t>RIPPLE RUNNER 2 1/8" - 500 UNIT ROLL</t>
  </si>
  <si>
    <t>RIPPLE RUNNER 2 3/8" - 500 UNIT ROLL</t>
  </si>
  <si>
    <t>ROTATING RIPPLE EYELET RUNNER 60MM - 500 UNIT ROLL</t>
  </si>
  <si>
    <t>RIPPLE SNAP TAPE (4-1/4") 91.4M</t>
  </si>
  <si>
    <t>HEAVY DUTY RIPPLE FOLD STRAIGHT ARM</t>
  </si>
  <si>
    <t>HEAVY DUTY RIPPLE OVERLAP ARM KIT</t>
  </si>
  <si>
    <t>HEAVY DUTY RIPPLE FOLD BUTT ARM KIT</t>
  </si>
  <si>
    <t>SMALL RIPPLE OVERLAP ARM KIT</t>
  </si>
  <si>
    <t>MOTOR HOOK WHITE WITH SNAP</t>
  </si>
  <si>
    <t>BRACKETS</t>
  </si>
  <si>
    <t>SWIVEL CEILING BRACKET</t>
  </si>
  <si>
    <t>ONE TOUCH CEILING BRACKET</t>
  </si>
  <si>
    <t>ADJUSTABLE WALL MOUNT BRACKET</t>
  </si>
  <si>
    <t>DOUBLE ADJUSTABLE WALL MOUNT BRACKET</t>
  </si>
  <si>
    <t>CEILING FIXING PLATE</t>
  </si>
  <si>
    <t>SPARE PARTS, ACCESSORIES AND INSTALLATION TOOLS</t>
  </si>
  <si>
    <t>TOP MOUNT KIT</t>
  </si>
  <si>
    <t>PULLEY COVER</t>
  </si>
  <si>
    <t>GLYDEA - GLYSTRO ADAPTER PLATE</t>
  </si>
  <si>
    <t>PULLEY STOPPER ASSEMBLY</t>
  </si>
  <si>
    <t>GLYDEA DCT DATA CABLE</t>
  </si>
  <si>
    <t>DRY CONTACT SETTING TOOL (trade price only - no discounts apply)</t>
  </si>
  <si>
    <r>
      <rPr>
        <sz val="12"/>
        <rFont val="Arial"/>
        <family val="2"/>
      </rPr>
      <t xml:space="preserve">For all Glydea purchases please contact a Somfy Glydea partner.
Contact details for all Glydea Partners are available at </t>
    </r>
    <r>
      <rPr>
        <u/>
        <sz val="12"/>
        <rFont val="Arial"/>
        <family val="2"/>
      </rPr>
      <t>somfypro.com.au/somfy-glydea-partners</t>
    </r>
  </si>
  <si>
    <t>DCT2RTS 5 CHANNEL INTERFACE</t>
  </si>
  <si>
    <t>MC</t>
  </si>
  <si>
    <t>Motor Cables</t>
  </si>
  <si>
    <t>MODULE</t>
  </si>
  <si>
    <t>1 CHANNEL SITUO VARIATION SOLIRIS RTS REMOTE</t>
  </si>
  <si>
    <t>1 CHANNEL SITUO VARIATION RTS REMOTE</t>
  </si>
  <si>
    <t>5 CHANNELS SITUO VARIATION RTS REMOTE</t>
  </si>
  <si>
    <t>GLYDEA ULTRA RS485 MODULE</t>
  </si>
  <si>
    <t>SITUO VARIATION SOLIRIS RTS PURE</t>
  </si>
  <si>
    <t>SITUO 1 VARIATION RTS PURE</t>
  </si>
  <si>
    <t>SITUO 1 VARIATION RTS SILVER</t>
  </si>
  <si>
    <t>SITUO 5 VARIATION RTS PURE</t>
  </si>
  <si>
    <t>SITUO 5 VARIATION RTS SILVER</t>
  </si>
  <si>
    <t>GLYDEA ULTRA 35 MOTORS</t>
  </si>
  <si>
    <t>GLYDEA ULTRA 60 MOTORS</t>
  </si>
  <si>
    <t>SILENT ACCESSORIES</t>
  </si>
  <si>
    <t xml:space="preserve">GLYDEA ULTRA SILENT RUNNER </t>
  </si>
  <si>
    <t>GLYDEA ULTRA 35e DCT 1.5M WHITE CABLE SILVER</t>
  </si>
  <si>
    <t>GLYDEA ULTRA 35e WT 1.5M WHITE CABLE SILVER</t>
  </si>
  <si>
    <t>GLYDEA ULTRA 35e RTS 1.5M WHITE CABLE SILVER</t>
  </si>
  <si>
    <t>GLYDEA ULTRA 35e DCT 1.5M WHITE CABLE W/ ILC SILVER</t>
  </si>
  <si>
    <t>GLYDEA ULTRA 35e WT 1.5M WHITE CABLE W/ ILC SILVER</t>
  </si>
  <si>
    <t>GLYDEA ULTRA 35e RTS 1.5M WHITE CABLE W/ ILC SILVER</t>
  </si>
  <si>
    <t xml:space="preserve">GLYDEA ULTRA 60e DCT 1.5M WHITE CABLE SILVER </t>
  </si>
  <si>
    <t>GLYDEA ULTRA 60e DCT 1.5M WHITE CABLE W/ ILC SILVER</t>
  </si>
  <si>
    <t>GLYDEA ULTRA 60e WT 1.5M WHITE CABLE SILVER</t>
  </si>
  <si>
    <t>GLYDEA ULTRA 60e WT 1.5M WHITE CABLE W/ ILC SILVER</t>
  </si>
  <si>
    <t>GLYDEA ULTRA 60e RTS 1.5M WHITE CABLE SILVER</t>
  </si>
  <si>
    <t>GLYDEA ULTRA 60e RTS 1.5M WHITE CABLE W/ ILC SILVER</t>
  </si>
  <si>
    <t>IRISMO 45 WIREFREE MOTOR</t>
  </si>
  <si>
    <t>SITUO ACCESSORIES</t>
  </si>
  <si>
    <t>SITUO RTS WALL SUPPORT PACK OF 24</t>
  </si>
  <si>
    <t>SITUO VARIATION WALL SUPPORT PACK OF 6</t>
  </si>
  <si>
    <t>EXTERNAL LI-ION BATTERY PACK</t>
  </si>
  <si>
    <t>FLUSH CONNECTOR HOUSING</t>
  </si>
  <si>
    <t>FLUSH CONNECTER HOUSING</t>
  </si>
  <si>
    <t>GLYDEA ULTRA SILENT MASTER CARRIER</t>
  </si>
  <si>
    <t>LI-ION WIREFREE CHARGER (V2)</t>
  </si>
  <si>
    <t>ALTUS 28 WIREFREE RTS LI-ION (INTERNAL BATTERY)</t>
  </si>
  <si>
    <t>ALTUS 28 WIREFREE RTS W/ LI-ION EXTERNAL BATTERY</t>
  </si>
  <si>
    <t>ALTUS 28 WIREFREE RTS (EXTERNAL BATTERY - NOT INCLUDED)</t>
  </si>
  <si>
    <t xml:space="preserve">IRISMO 45 WIREFREE RTS W/ BATTERY </t>
  </si>
  <si>
    <r>
      <t xml:space="preserve">ALTUS 28 WF (INTERNAL BATTERY) - CHARGER  </t>
    </r>
    <r>
      <rPr>
        <i/>
        <sz val="9"/>
        <rFont val="Arial"/>
        <family val="2"/>
      </rPr>
      <t xml:space="preserve"> </t>
    </r>
    <r>
      <rPr>
        <i/>
        <sz val="8"/>
        <rFont val="Arial"/>
        <family val="2"/>
      </rPr>
      <t>- compatible with 1003313</t>
    </r>
  </si>
  <si>
    <r>
      <t xml:space="preserve">LI-ION CHARGER EXTENSION CABLE 96/2.4M </t>
    </r>
    <r>
      <rPr>
        <sz val="8"/>
        <rFont val="Arial"/>
        <family val="2"/>
      </rPr>
      <t xml:space="preserve"> - </t>
    </r>
    <r>
      <rPr>
        <i/>
        <sz val="8"/>
        <rFont val="Arial"/>
        <family val="2"/>
      </rPr>
      <t>compatible with 1003313</t>
    </r>
  </si>
  <si>
    <t xml:space="preserve">20CM EXT CABLE FOR LI-ION FOR CASSETTE (V2)    </t>
  </si>
  <si>
    <t xml:space="preserve">SMOOVE ORIGIN 2  RTS  (inc Pure Frame) </t>
  </si>
  <si>
    <t>SMOOVE ORIGIN 4  RTS  (inc Pure Frame)</t>
  </si>
  <si>
    <t xml:space="preserve">ALTUS 28 WF (INTERNAL BATTERY) - CHARGER </t>
  </si>
  <si>
    <t xml:space="preserve">SONESSE 30 WF (WIREFREE) RTS 2/20 LI-ION 12MM (V2 HEAD)  </t>
  </si>
  <si>
    <t>SONESSE 30 WF HD QUANTUM CROWN &amp; DRIVE</t>
  </si>
  <si>
    <t>MAESTRIA 50 RTS (Star head)</t>
  </si>
  <si>
    <t>MAESTRIA 50 RTS (Round head)</t>
  </si>
  <si>
    <r>
      <rPr>
        <sz val="9"/>
        <rFont val="Arial"/>
        <family val="2"/>
      </rPr>
      <t xml:space="preserve">EXTERNAL LI-ION BATTERY PACK </t>
    </r>
    <r>
      <rPr>
        <i/>
        <sz val="8"/>
        <rFont val="Arial"/>
        <family val="2"/>
      </rPr>
      <t>- compatible with 1003315 and 1003293</t>
    </r>
  </si>
  <si>
    <r>
      <t xml:space="preserve">LI-ION WIREFREE CHARGER (V2) </t>
    </r>
    <r>
      <rPr>
        <i/>
        <sz val="8"/>
        <rFont val="Arial"/>
        <family val="2"/>
      </rPr>
      <t>- compatible with 1240512 and 9021217</t>
    </r>
    <r>
      <rPr>
        <sz val="9"/>
        <rFont val="Arial"/>
        <family val="2"/>
      </rPr>
      <t xml:space="preserve"> </t>
    </r>
  </si>
  <si>
    <r>
      <t xml:space="preserve">LI-ION CHARGER EXTENSION CABLE 2.4M  (V2) </t>
    </r>
    <r>
      <rPr>
        <i/>
        <sz val="8"/>
        <rFont val="Arial"/>
        <family val="2"/>
      </rPr>
      <t>- compatible with 1240512 and 9021217</t>
    </r>
  </si>
  <si>
    <r>
      <t>20CM EXT CABLE FOR LI-ION FOR CASSETTE (V2) -</t>
    </r>
    <r>
      <rPr>
        <i/>
        <sz val="8"/>
        <rFont val="Arial"/>
        <family val="2"/>
      </rPr>
      <t xml:space="preserve"> compatible with 1240512 and 9021217</t>
    </r>
  </si>
  <si>
    <t>MOTOR CONTROLLERS ANIMEO IB+</t>
  </si>
  <si>
    <t>2020 RRP
(ex GST)
unit Price</t>
  </si>
  <si>
    <t>2020 RRP
(inc GST)
unit price</t>
  </si>
  <si>
    <t xml:space="preserve">WEATHER STATION M8  </t>
  </si>
  <si>
    <t xml:space="preserve">BRACKET FOR WEATHER STATION </t>
  </si>
  <si>
    <t xml:space="preserve">MAST ADAPTOR FOR  WEATHER STATION   </t>
  </si>
  <si>
    <r>
      <t xml:space="preserve">LOGGIA RTS 6/17 3M White Cable </t>
    </r>
    <r>
      <rPr>
        <i/>
        <sz val="8"/>
        <rFont val="Arial"/>
        <family val="2"/>
      </rPr>
      <t>- while stock lasts</t>
    </r>
  </si>
  <si>
    <r>
      <t xml:space="preserve">LOGGIA RTS 10/17  3M White Cable </t>
    </r>
    <r>
      <rPr>
        <i/>
        <sz val="8"/>
        <rFont val="Arial"/>
        <family val="2"/>
      </rPr>
      <t>- while stock lasts</t>
    </r>
  </si>
  <si>
    <r>
      <t xml:space="preserve">LOGGIA RTS 15/17  3M White Cable </t>
    </r>
    <r>
      <rPr>
        <i/>
        <sz val="8"/>
        <rFont val="Arial"/>
        <family val="2"/>
      </rPr>
      <t>- while stock lasts</t>
    </r>
  </si>
  <si>
    <r>
      <t xml:space="preserve">AC CHARGER FOR NiMH BATTERY TUBE  </t>
    </r>
    <r>
      <rPr>
        <i/>
        <sz val="8"/>
        <rFont val="Arial"/>
        <family val="2"/>
      </rPr>
      <t>- while stock lasts</t>
    </r>
  </si>
  <si>
    <r>
      <t>WIREFREE SOLAR PACK</t>
    </r>
    <r>
      <rPr>
        <i/>
        <sz val="8"/>
        <rFont val="Arial"/>
        <family val="2"/>
      </rPr>
      <t xml:space="preserve"> -  while stock lasts</t>
    </r>
  </si>
  <si>
    <t>IRISMO 45 WIREFREE RTS CHARGER</t>
  </si>
  <si>
    <r>
      <t xml:space="preserve">TILT &amp; LIFT 25 RTS CENTRAL </t>
    </r>
    <r>
      <rPr>
        <sz val="8"/>
        <rFont val="Arial"/>
        <family val="2"/>
      </rPr>
      <t xml:space="preserve">- </t>
    </r>
    <r>
      <rPr>
        <i/>
        <sz val="8"/>
        <rFont val="Arial"/>
        <family val="2"/>
      </rPr>
      <t xml:space="preserve">NEW - Replacement of 1002461 </t>
    </r>
  </si>
  <si>
    <r>
      <t xml:space="preserve">10 AA NiMH RECHARGEABLE BATTERIES - </t>
    </r>
    <r>
      <rPr>
        <i/>
        <sz val="8"/>
        <rFont val="Arial"/>
        <family val="2"/>
      </rPr>
      <t>while stock lasts</t>
    </r>
  </si>
  <si>
    <r>
      <t xml:space="preserve">UNIVERSAL TEST LEAD  (trade price only - no discounts apply) - </t>
    </r>
    <r>
      <rPr>
        <i/>
        <sz val="8"/>
        <rFont val="Arial"/>
        <family val="2"/>
      </rPr>
      <t>New item number (replacement of 9015971)</t>
    </r>
  </si>
  <si>
    <t>ANIMEO IB+ RTS CARD</t>
  </si>
  <si>
    <t xml:space="preserve">ANIMEO KNX RECEIVER RTS </t>
  </si>
  <si>
    <t xml:space="preserve">ANIMEO POWER 4.5DC </t>
  </si>
  <si>
    <r>
      <t xml:space="preserve">12V BATTERY TUBE ( 10 AA NiMH) + CLIPS </t>
    </r>
    <r>
      <rPr>
        <i/>
        <sz val="8"/>
        <rFont val="Arial"/>
        <family val="2"/>
      </rPr>
      <t>- while stock lasts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</si>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</sst>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;[Red]0"/>
    <numFmt numFmtId="165" formatCode="#,##0.000"/>
    <numFmt numFmtId="166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Calibri"/>
      <family val="2"/>
    </font>
    <font>
      <sz val="14"/>
      <name val="Arial"/>
      <family val="2"/>
    </font>
    <font>
      <b/>
      <sz val="10"/>
      <color theme="2" tint="-9.9978637043366805E-2"/>
      <name val="Arial"/>
      <family val="2"/>
    </font>
    <font>
      <b/>
      <sz val="14"/>
      <color theme="2" tint="-9.9978637043366805E-2"/>
      <name val="Arial"/>
      <family val="2"/>
    </font>
    <font>
      <sz val="14"/>
      <color theme="2" tint="-9.9978637043366805E-2"/>
      <name val="Calibri"/>
      <family val="2"/>
    </font>
    <font>
      <b/>
      <sz val="8"/>
      <name val="Arial"/>
      <family val="2"/>
    </font>
    <font>
      <sz val="11"/>
      <color rgb="FFFFFFFF"/>
      <name val="Calibri"/>
      <family val="2"/>
    </font>
    <font>
      <sz val="9"/>
      <color theme="2" tint="-9.9978637043366805E-2"/>
      <name val="Arial"/>
      <family val="2"/>
    </font>
    <font>
      <sz val="20"/>
      <name val="Arial"/>
      <family val="2"/>
    </font>
    <font>
      <sz val="9"/>
      <color theme="7"/>
      <name val="Arial"/>
      <family val="2"/>
    </font>
    <font>
      <sz val="14"/>
      <color theme="7"/>
      <name val="Calibri"/>
      <family val="2"/>
    </font>
    <font>
      <b/>
      <sz val="10"/>
      <color theme="7"/>
      <name val="Arial"/>
      <family val="2"/>
    </font>
    <font>
      <b/>
      <sz val="6"/>
      <color theme="6"/>
      <name val="Arial"/>
      <family val="2"/>
    </font>
    <font>
      <b/>
      <sz val="10"/>
      <color theme="6"/>
      <name val="Arial"/>
      <family val="2"/>
    </font>
    <font>
      <sz val="14"/>
      <color theme="6"/>
      <name val="Calibri"/>
      <family val="2"/>
    </font>
    <font>
      <b/>
      <sz val="6"/>
      <color theme="5"/>
      <name val="Arial"/>
      <family val="2"/>
    </font>
    <font>
      <b/>
      <sz val="10"/>
      <color theme="5"/>
      <name val="Arial"/>
      <family val="2"/>
    </font>
    <font>
      <b/>
      <sz val="14"/>
      <color theme="5"/>
      <name val="Arial"/>
      <family val="2"/>
    </font>
    <font>
      <sz val="14"/>
      <color theme="5"/>
      <name val="Calibri"/>
      <family val="2"/>
    </font>
    <font>
      <sz val="9"/>
      <color theme="6"/>
      <name val="Arial"/>
      <family val="2"/>
    </font>
    <font>
      <b/>
      <sz val="10"/>
      <color theme="2"/>
      <name val="Arial"/>
      <family val="2"/>
    </font>
    <font>
      <b/>
      <sz val="6"/>
      <color theme="2"/>
      <name val="Arial"/>
      <family val="2"/>
    </font>
    <font>
      <sz val="14"/>
      <color theme="2"/>
      <name val="Calibri"/>
      <family val="2"/>
    </font>
    <font>
      <sz val="8"/>
      <name val="Arial"/>
      <family val="2"/>
    </font>
    <font>
      <sz val="14"/>
      <color theme="0"/>
      <name val="Arial"/>
      <family val="2"/>
    </font>
    <font>
      <sz val="9"/>
      <color theme="2"/>
      <name val="Arial"/>
      <family val="2"/>
    </font>
    <font>
      <sz val="10"/>
      <name val="Arial"/>
      <family val="2"/>
    </font>
    <font>
      <sz val="14"/>
      <color theme="7"/>
      <name val="Helvetica"/>
    </font>
    <font>
      <sz val="12"/>
      <name val="Arial"/>
      <family val="2"/>
    </font>
    <font>
      <u/>
      <sz val="12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AABB"/>
        <bgColor indexed="64"/>
      </patternFill>
    </fill>
    <fill>
      <patternFill patternType="solid">
        <fgColor rgb="FFAED9D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E4D4"/>
        <bgColor indexed="64"/>
      </patternFill>
    </fill>
    <fill>
      <patternFill patternType="solid">
        <fgColor rgb="FF3DB07B"/>
        <bgColor indexed="64"/>
      </patternFill>
    </fill>
    <fill>
      <patternFill patternType="solid">
        <fgColor rgb="FFA0DAC4"/>
        <bgColor indexed="64"/>
      </patternFill>
    </fill>
    <fill>
      <patternFill patternType="solid">
        <fgColor rgb="FFE3066A"/>
        <bgColor indexed="64"/>
      </patternFill>
    </fill>
    <fill>
      <patternFill patternType="solid">
        <fgColor rgb="FFEFD9E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</cellStyleXfs>
  <cellXfs count="254">
    <xf numFmtId="0" fontId="0" fillId="0" borderId="0" xfId="0"/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4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3"/>
    </xf>
    <xf numFmtId="0" fontId="4" fillId="0" borderId="0" xfId="0" applyFont="1" applyFill="1" applyBorder="1" applyAlignment="1"/>
    <xf numFmtId="0" fontId="8" fillId="0" borderId="0" xfId="0" applyFont="1" applyFill="1" applyBorder="1"/>
    <xf numFmtId="0" fontId="10" fillId="0" borderId="0" xfId="0" applyFont="1" applyFill="1" applyBorder="1" applyAlignment="1">
      <alignment vertical="justify"/>
    </xf>
    <xf numFmtId="0" fontId="10" fillId="0" borderId="0" xfId="0" applyFont="1" applyFill="1" applyBorder="1"/>
    <xf numFmtId="0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4" fontId="8" fillId="0" borderId="0" xfId="1" applyFont="1" applyFill="1" applyBorder="1" applyAlignment="1">
      <alignment horizontal="left"/>
    </xf>
    <xf numFmtId="44" fontId="8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justify"/>
    </xf>
    <xf numFmtId="2" fontId="4" fillId="0" borderId="0" xfId="0" applyNumberFormat="1" applyFont="1" applyFill="1" applyBorder="1" applyAlignment="1">
      <alignment horizontal="center" vertical="justify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vertical="justify"/>
    </xf>
    <xf numFmtId="0" fontId="9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justify"/>
    </xf>
    <xf numFmtId="2" fontId="4" fillId="0" borderId="0" xfId="0" applyNumberFormat="1" applyFont="1" applyFill="1" applyBorder="1" applyAlignment="1">
      <alignment horizontal="right" vertical="justify"/>
    </xf>
    <xf numFmtId="2" fontId="4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4" fillId="2" borderId="0" xfId="0" applyFont="1" applyFill="1" applyBorder="1"/>
    <xf numFmtId="0" fontId="2" fillId="0" borderId="0" xfId="0" applyFont="1"/>
    <xf numFmtId="0" fontId="10" fillId="0" borderId="0" xfId="0" applyFont="1" applyFill="1" applyBorder="1" applyAlignment="1">
      <alignment horizontal="center" vertical="justify"/>
    </xf>
    <xf numFmtId="0" fontId="4" fillId="0" borderId="0" xfId="0" applyFont="1" applyFill="1" applyBorder="1" applyAlignment="1">
      <alignment horizontal="center" vertical="justify"/>
    </xf>
    <xf numFmtId="164" fontId="10" fillId="0" borderId="0" xfId="0" applyNumberFormat="1" applyFont="1" applyFill="1" applyBorder="1" applyAlignment="1">
      <alignment horizontal="center" vertical="justify"/>
    </xf>
    <xf numFmtId="0" fontId="3" fillId="0" borderId="0" xfId="0" applyFont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/>
    <xf numFmtId="0" fontId="5" fillId="0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4" fillId="2" borderId="0" xfId="0" applyFont="1" applyFill="1" applyBorder="1" applyAlignment="1">
      <alignment vertical="justify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vertical="justify"/>
    </xf>
    <xf numFmtId="0" fontId="1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justify"/>
    </xf>
    <xf numFmtId="0" fontId="10" fillId="3" borderId="0" xfId="0" applyFont="1" applyFill="1" applyBorder="1" applyAlignment="1">
      <alignment horizontal="center"/>
    </xf>
    <xf numFmtId="0" fontId="12" fillId="4" borderId="0" xfId="0" applyFont="1" applyFill="1" applyAlignment="1">
      <alignment vertical="center"/>
    </xf>
    <xf numFmtId="9" fontId="12" fillId="4" borderId="0" xfId="2" applyFont="1" applyFill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9" fontId="16" fillId="0" borderId="0" xfId="2" applyFont="1" applyFill="1" applyBorder="1" applyAlignment="1">
      <alignment horizontal="center" vertical="top" wrapText="1"/>
    </xf>
    <xf numFmtId="9" fontId="8" fillId="0" borderId="0" xfId="2" applyFont="1" applyFill="1" applyBorder="1" applyAlignment="1">
      <alignment horizontal="center"/>
    </xf>
    <xf numFmtId="9" fontId="4" fillId="0" borderId="0" xfId="2" applyFont="1" applyFill="1" applyBorder="1"/>
    <xf numFmtId="9" fontId="4" fillId="0" borderId="0" xfId="2" applyFont="1" applyFill="1" applyBorder="1" applyAlignment="1">
      <alignment horizontal="center" vertical="justify"/>
    </xf>
    <xf numFmtId="9" fontId="4" fillId="0" borderId="0" xfId="2" applyFont="1" applyFill="1" applyBorder="1" applyAlignment="1">
      <alignment horizontal="center" vertical="center"/>
    </xf>
    <xf numFmtId="9" fontId="4" fillId="3" borderId="0" xfId="2" applyFont="1" applyFill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 wrapText="1"/>
    </xf>
    <xf numFmtId="2" fontId="4" fillId="0" borderId="0" xfId="0" applyNumberFormat="1" applyFont="1" applyFill="1" applyBorder="1"/>
    <xf numFmtId="9" fontId="2" fillId="0" borderId="0" xfId="2" applyFont="1" applyFill="1" applyBorder="1" applyAlignment="1">
      <alignment horizontal="center" vertical="center"/>
    </xf>
    <xf numFmtId="9" fontId="34" fillId="0" borderId="0" xfId="2" applyFont="1" applyFill="1" applyBorder="1" applyAlignment="1">
      <alignment horizontal="center" vertical="center"/>
    </xf>
    <xf numFmtId="9" fontId="34" fillId="3" borderId="0" xfId="2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9" fontId="4" fillId="0" borderId="0" xfId="2" applyFont="1" applyFill="1" applyBorder="1" applyAlignment="1">
      <alignment vertical="justify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justify"/>
    </xf>
    <xf numFmtId="0" fontId="43" fillId="0" borderId="0" xfId="0" applyFont="1" applyFill="1" applyBorder="1" applyAlignment="1">
      <alignment horizontal="left"/>
    </xf>
    <xf numFmtId="0" fontId="4" fillId="5" borderId="0" xfId="0" applyFont="1" applyFill="1" applyBorder="1"/>
    <xf numFmtId="0" fontId="4" fillId="5" borderId="0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9" fontId="4" fillId="5" borderId="0" xfId="2" applyFont="1" applyFill="1" applyBorder="1" applyAlignment="1">
      <alignment horizontal="center"/>
    </xf>
    <xf numFmtId="164" fontId="3" fillId="6" borderId="0" xfId="0" applyNumberFormat="1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center" vertical="center"/>
    </xf>
    <xf numFmtId="165" fontId="26" fillId="6" borderId="0" xfId="0" applyNumberFormat="1" applyFont="1" applyFill="1" applyBorder="1" applyAlignment="1">
      <alignment horizontal="right" vertical="center" indent="3"/>
    </xf>
    <xf numFmtId="0" fontId="26" fillId="6" borderId="0" xfId="0" applyFont="1" applyFill="1" applyBorder="1" applyAlignment="1">
      <alignment horizontal="right" vertical="center"/>
    </xf>
    <xf numFmtId="0" fontId="26" fillId="6" borderId="0" xfId="0" applyFont="1" applyFill="1" applyBorder="1" applyAlignment="1">
      <alignment horizontal="right" vertical="center" indent="3"/>
    </xf>
    <xf numFmtId="0" fontId="27" fillId="6" borderId="0" xfId="0" applyFont="1" applyFill="1" applyBorder="1" applyAlignment="1">
      <alignment horizontal="right" vertical="center" indent="3"/>
    </xf>
    <xf numFmtId="0" fontId="28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9" fontId="13" fillId="6" borderId="0" xfId="2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3"/>
    </xf>
    <xf numFmtId="165" fontId="27" fillId="6" borderId="0" xfId="0" applyNumberFormat="1" applyFont="1" applyFill="1" applyBorder="1" applyAlignment="1">
      <alignment horizontal="right" vertical="center" indent="3"/>
    </xf>
    <xf numFmtId="0" fontId="27" fillId="6" borderId="0" xfId="0" applyFont="1" applyFill="1" applyBorder="1" applyAlignment="1">
      <alignment horizontal="right" vertical="center"/>
    </xf>
    <xf numFmtId="9" fontId="3" fillId="6" borderId="0" xfId="2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justify"/>
    </xf>
    <xf numFmtId="0" fontId="4" fillId="6" borderId="0" xfId="0" applyFont="1" applyFill="1" applyBorder="1" applyAlignment="1">
      <alignment vertical="center"/>
    </xf>
    <xf numFmtId="0" fontId="3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4" fontId="4" fillId="6" borderId="0" xfId="0" applyNumberFormat="1" applyFont="1" applyFill="1" applyBorder="1" applyAlignment="1">
      <alignment horizontal="right" vertical="center"/>
    </xf>
    <xf numFmtId="2" fontId="4" fillId="6" borderId="0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9" fontId="27" fillId="6" borderId="0" xfId="2" applyFont="1" applyFill="1" applyBorder="1" applyAlignment="1">
      <alignment horizontal="center" vertical="center"/>
    </xf>
    <xf numFmtId="0" fontId="4" fillId="6" borderId="0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left"/>
    </xf>
    <xf numFmtId="0" fontId="17" fillId="7" borderId="0" xfId="0" applyFont="1" applyFill="1" applyAlignment="1">
      <alignment horizontal="center"/>
    </xf>
    <xf numFmtId="4" fontId="4" fillId="7" borderId="0" xfId="0" applyNumberFormat="1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center"/>
    </xf>
    <xf numFmtId="9" fontId="4" fillId="7" borderId="0" xfId="2" applyFont="1" applyFill="1" applyBorder="1" applyAlignment="1">
      <alignment horizontal="center"/>
    </xf>
    <xf numFmtId="0" fontId="4" fillId="7" borderId="0" xfId="0" applyFont="1" applyFill="1" applyBorder="1"/>
    <xf numFmtId="164" fontId="3" fillId="8" borderId="0" xfId="0" applyNumberFormat="1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horizontal="center" vertical="center"/>
    </xf>
    <xf numFmtId="165" fontId="32" fillId="8" borderId="0" xfId="0" applyNumberFormat="1" applyFont="1" applyFill="1" applyBorder="1" applyAlignment="1">
      <alignment horizontal="right" vertical="center" indent="3"/>
    </xf>
    <xf numFmtId="0" fontId="32" fillId="8" borderId="0" xfId="0" applyFont="1" applyFill="1" applyBorder="1" applyAlignment="1">
      <alignment horizontal="right" vertical="center"/>
    </xf>
    <xf numFmtId="0" fontId="32" fillId="8" borderId="0" xfId="0" applyFont="1" applyFill="1" applyBorder="1" applyAlignment="1">
      <alignment horizontal="right" vertical="center" indent="3"/>
    </xf>
    <xf numFmtId="0" fontId="31" fillId="8" borderId="0" xfId="0" applyFont="1" applyFill="1" applyBorder="1" applyAlignment="1">
      <alignment horizontal="right" vertical="center" indent="3"/>
    </xf>
    <xf numFmtId="0" fontId="33" fillId="8" borderId="0" xfId="0" applyFont="1" applyFill="1" applyBorder="1" applyAlignment="1">
      <alignment horizontal="center" vertical="center"/>
    </xf>
    <xf numFmtId="9" fontId="36" fillId="8" borderId="0" xfId="2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 indent="3"/>
    </xf>
    <xf numFmtId="164" fontId="3" fillId="8" borderId="0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justify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 vertical="justify"/>
    </xf>
    <xf numFmtId="0" fontId="4" fillId="8" borderId="0" xfId="0" applyFont="1" applyFill="1" applyBorder="1" applyAlignment="1">
      <alignment horizontal="center"/>
    </xf>
    <xf numFmtId="2" fontId="4" fillId="8" borderId="0" xfId="0" applyNumberFormat="1" applyFont="1" applyFill="1" applyBorder="1" applyAlignment="1">
      <alignment vertical="justify"/>
    </xf>
    <xf numFmtId="0" fontId="11" fillId="8" borderId="0" xfId="0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justify"/>
    </xf>
    <xf numFmtId="0" fontId="10" fillId="8" borderId="0" xfId="0" applyFont="1" applyFill="1" applyBorder="1" applyAlignment="1">
      <alignment vertical="justify"/>
    </xf>
    <xf numFmtId="9" fontId="4" fillId="8" borderId="0" xfId="2" applyFont="1" applyFill="1" applyBorder="1" applyAlignment="1">
      <alignment horizontal="center" vertical="justify"/>
    </xf>
    <xf numFmtId="0" fontId="4" fillId="9" borderId="0" xfId="0" applyFont="1" applyFill="1" applyBorder="1" applyAlignment="1">
      <alignment horizontal="center"/>
    </xf>
    <xf numFmtId="0" fontId="4" fillId="9" borderId="0" xfId="0" applyNumberFormat="1" applyFont="1" applyFill="1" applyBorder="1" applyAlignment="1">
      <alignment horizontal="left"/>
    </xf>
    <xf numFmtId="0" fontId="4" fillId="9" borderId="0" xfId="0" applyFont="1" applyFill="1" applyBorder="1" applyAlignment="1">
      <alignment horizontal="left"/>
    </xf>
    <xf numFmtId="4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 applyAlignment="1">
      <alignment horizontal="right"/>
    </xf>
    <xf numFmtId="9" fontId="4" fillId="9" borderId="0" xfId="2" applyFont="1" applyFill="1" applyBorder="1" applyAlignment="1">
      <alignment horizontal="center"/>
    </xf>
    <xf numFmtId="0" fontId="4" fillId="9" borderId="0" xfId="0" applyFont="1" applyFill="1" applyBorder="1"/>
    <xf numFmtId="164" fontId="3" fillId="9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165" fontId="23" fillId="9" borderId="0" xfId="0" applyNumberFormat="1" applyFont="1" applyFill="1" applyBorder="1" applyAlignment="1">
      <alignment horizontal="right" vertical="center" indent="3"/>
    </xf>
    <xf numFmtId="0" fontId="23" fillId="9" borderId="0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right" vertical="center" indent="3"/>
    </xf>
    <xf numFmtId="0" fontId="24" fillId="9" borderId="0" xfId="0" applyFont="1" applyFill="1" applyBorder="1" applyAlignment="1">
      <alignment horizontal="right" vertical="center" indent="3"/>
    </xf>
    <xf numFmtId="0" fontId="25" fillId="9" borderId="0" xfId="0" applyFont="1" applyFill="1" applyBorder="1" applyAlignment="1">
      <alignment horizontal="center" vertical="center"/>
    </xf>
    <xf numFmtId="4" fontId="24" fillId="9" borderId="0" xfId="0" applyNumberFormat="1" applyFont="1" applyFill="1" applyBorder="1" applyAlignment="1">
      <alignment horizontal="right" vertical="center"/>
    </xf>
    <xf numFmtId="9" fontId="24" fillId="9" borderId="0" xfId="2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left" vertical="center" indent="3"/>
    </xf>
    <xf numFmtId="2" fontId="30" fillId="9" borderId="0" xfId="0" applyNumberFormat="1" applyFont="1" applyFill="1" applyBorder="1" applyAlignment="1">
      <alignment vertical="center"/>
    </xf>
    <xf numFmtId="0" fontId="30" fillId="9" borderId="0" xfId="0" applyFont="1" applyFill="1" applyBorder="1" applyAlignment="1">
      <alignment vertical="center"/>
    </xf>
    <xf numFmtId="9" fontId="25" fillId="9" borderId="0" xfId="2" applyFont="1" applyFill="1" applyBorder="1" applyAlignment="1">
      <alignment horizontal="center" vertical="center"/>
    </xf>
    <xf numFmtId="164" fontId="3" fillId="10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2" fontId="20" fillId="10" borderId="0" xfId="0" applyNumberFormat="1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1" fillId="10" borderId="0" xfId="0" applyFont="1" applyFill="1" applyBorder="1" applyAlignment="1">
      <alignment horizontal="center" vertical="center"/>
    </xf>
    <xf numFmtId="4" fontId="22" fillId="10" borderId="0" xfId="0" applyNumberFormat="1" applyFont="1" applyFill="1" applyBorder="1" applyAlignment="1">
      <alignment horizontal="right" vertical="center"/>
    </xf>
    <xf numFmtId="9" fontId="22" fillId="10" borderId="0" xfId="2" applyFont="1" applyFill="1" applyBorder="1" applyAlignment="1">
      <alignment horizontal="right" vertical="center"/>
    </xf>
    <xf numFmtId="0" fontId="3" fillId="10" borderId="0" xfId="0" applyFont="1" applyFill="1" applyBorder="1" applyAlignment="1">
      <alignment horizontal="left" vertical="center" indent="3"/>
    </xf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2" fontId="4" fillId="10" borderId="0" xfId="0" applyNumberFormat="1" applyFont="1" applyFill="1" applyBorder="1"/>
    <xf numFmtId="0" fontId="11" fillId="10" borderId="0" xfId="0" applyFont="1" applyFill="1" applyBorder="1" applyAlignment="1">
      <alignment horizontal="center" vertical="center"/>
    </xf>
    <xf numFmtId="9" fontId="4" fillId="10" borderId="0" xfId="2" applyFont="1" applyFill="1" applyBorder="1" applyAlignment="1">
      <alignment horizontal="center"/>
    </xf>
    <xf numFmtId="2" fontId="18" fillId="10" borderId="0" xfId="0" applyNumberFormat="1" applyFont="1" applyFill="1" applyBorder="1" applyAlignment="1">
      <alignment vertical="center"/>
    </xf>
    <xf numFmtId="0" fontId="18" fillId="10" borderId="0" xfId="0" applyFont="1" applyFill="1" applyBorder="1" applyAlignment="1">
      <alignment vertical="center"/>
    </xf>
    <xf numFmtId="4" fontId="13" fillId="10" borderId="0" xfId="0" applyNumberFormat="1" applyFont="1" applyFill="1" applyBorder="1" applyAlignment="1">
      <alignment horizontal="right" vertical="center"/>
    </xf>
    <xf numFmtId="9" fontId="13" fillId="10" borderId="0" xfId="2" applyFont="1" applyFill="1" applyBorder="1" applyAlignment="1">
      <alignment horizontal="right" vertical="center"/>
    </xf>
    <xf numFmtId="9" fontId="21" fillId="10" borderId="0" xfId="2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/>
    </xf>
    <xf numFmtId="0" fontId="4" fillId="11" borderId="0" xfId="0" applyNumberFormat="1" applyFont="1" applyFill="1" applyBorder="1" applyAlignment="1">
      <alignment horizontal="left"/>
    </xf>
    <xf numFmtId="0" fontId="4" fillId="11" borderId="0" xfId="0" applyFont="1" applyFill="1" applyBorder="1" applyAlignment="1">
      <alignment horizontal="left"/>
    </xf>
    <xf numFmtId="4" fontId="4" fillId="11" borderId="0" xfId="0" applyNumberFormat="1" applyFont="1" applyFill="1" applyBorder="1" applyAlignment="1">
      <alignment horizontal="right"/>
    </xf>
    <xf numFmtId="0" fontId="4" fillId="11" borderId="0" xfId="0" applyFont="1" applyFill="1" applyBorder="1" applyAlignment="1">
      <alignment horizontal="right"/>
    </xf>
    <xf numFmtId="9" fontId="4" fillId="11" borderId="0" xfId="2" applyFont="1" applyFill="1" applyBorder="1" applyAlignment="1">
      <alignment horizontal="center"/>
    </xf>
    <xf numFmtId="0" fontId="4" fillId="11" borderId="0" xfId="0" applyFont="1" applyFill="1" applyBorder="1"/>
    <xf numFmtId="164" fontId="3" fillId="12" borderId="0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left" vertical="center"/>
    </xf>
    <xf numFmtId="0" fontId="13" fillId="12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vertical="center"/>
    </xf>
    <xf numFmtId="0" fontId="20" fillId="12" borderId="0" xfId="0" applyFont="1" applyFill="1" applyBorder="1" applyAlignment="1">
      <alignment vertical="center"/>
    </xf>
    <xf numFmtId="9" fontId="22" fillId="12" borderId="0" xfId="2" applyFont="1" applyFill="1" applyBorder="1" applyAlignment="1">
      <alignment horizontal="right" vertical="center"/>
    </xf>
    <xf numFmtId="0" fontId="3" fillId="12" borderId="0" xfId="0" applyFont="1" applyFill="1" applyBorder="1" applyAlignment="1">
      <alignment horizontal="left" vertical="center" indent="3"/>
    </xf>
    <xf numFmtId="0" fontId="4" fillId="12" borderId="0" xfId="0" applyFont="1" applyFill="1" applyBorder="1" applyAlignment="1">
      <alignment horizontal="center"/>
    </xf>
    <xf numFmtId="0" fontId="4" fillId="12" borderId="0" xfId="0" applyFont="1" applyFill="1" applyBorder="1"/>
    <xf numFmtId="2" fontId="4" fillId="12" borderId="0" xfId="0" applyNumberFormat="1" applyFont="1" applyFill="1" applyBorder="1"/>
    <xf numFmtId="9" fontId="4" fillId="12" borderId="0" xfId="2" applyFont="1" applyFill="1" applyBorder="1" applyAlignment="1">
      <alignment horizontal="center"/>
    </xf>
    <xf numFmtId="2" fontId="18" fillId="12" borderId="0" xfId="0" applyNumberFormat="1" applyFont="1" applyFill="1" applyBorder="1" applyAlignment="1">
      <alignment vertical="center"/>
    </xf>
    <xf numFmtId="0" fontId="18" fillId="12" borderId="0" xfId="0" applyFont="1" applyFill="1" applyBorder="1" applyAlignment="1">
      <alignment vertical="center"/>
    </xf>
    <xf numFmtId="9" fontId="13" fillId="12" borderId="0" xfId="2" applyFont="1" applyFill="1" applyBorder="1" applyAlignment="1">
      <alignment horizontal="right" vertical="center"/>
    </xf>
    <xf numFmtId="0" fontId="35" fillId="5" borderId="0" xfId="0" applyFont="1" applyFill="1" applyAlignment="1">
      <alignment vertical="center"/>
    </xf>
    <xf numFmtId="166" fontId="35" fillId="5" borderId="0" xfId="2" applyNumberFormat="1" applyFont="1" applyFill="1" applyAlignment="1" applyProtection="1">
      <alignment horizontal="center" vertical="center"/>
      <protection locked="0"/>
    </xf>
    <xf numFmtId="0" fontId="35" fillId="7" borderId="0" xfId="0" applyFont="1" applyFill="1" applyAlignment="1">
      <alignment vertical="center"/>
    </xf>
    <xf numFmtId="166" fontId="35" fillId="7" borderId="0" xfId="2" applyNumberFormat="1" applyFont="1" applyFill="1" applyAlignment="1" applyProtection="1">
      <alignment horizontal="center" vertical="center"/>
      <protection locked="0"/>
    </xf>
    <xf numFmtId="0" fontId="35" fillId="9" borderId="0" xfId="0" applyFont="1" applyFill="1" applyAlignment="1">
      <alignment vertical="center"/>
    </xf>
    <xf numFmtId="166" fontId="35" fillId="9" borderId="0" xfId="2" applyNumberFormat="1" applyFont="1" applyFill="1" applyAlignment="1" applyProtection="1">
      <alignment horizontal="center" vertical="center"/>
      <protection locked="0"/>
    </xf>
    <xf numFmtId="0" fontId="35" fillId="11" borderId="0" xfId="0" applyFont="1" applyFill="1" applyAlignment="1">
      <alignment vertical="center"/>
    </xf>
    <xf numFmtId="166" fontId="35" fillId="11" borderId="0" xfId="2" applyNumberFormat="1" applyFont="1" applyFill="1" applyAlignment="1" applyProtection="1">
      <alignment horizontal="center" vertical="center"/>
      <protection locked="0"/>
    </xf>
    <xf numFmtId="0" fontId="4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 vertical="center"/>
    </xf>
    <xf numFmtId="43" fontId="4" fillId="6" borderId="0" xfId="4" applyFont="1" applyFill="1" applyBorder="1" applyAlignment="1">
      <alignment horizontal="center" vertical="justify"/>
    </xf>
    <xf numFmtId="4" fontId="4" fillId="6" borderId="0" xfId="0" applyNumberFormat="1" applyFont="1" applyFill="1" applyBorder="1" applyAlignment="1">
      <alignment horizontal="center" vertical="justify"/>
    </xf>
    <xf numFmtId="2" fontId="4" fillId="6" borderId="0" xfId="0" applyNumberFormat="1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center"/>
    </xf>
    <xf numFmtId="9" fontId="4" fillId="6" borderId="0" xfId="2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justify"/>
    </xf>
    <xf numFmtId="0" fontId="11" fillId="8" borderId="0" xfId="0" applyFont="1" applyFill="1" applyBorder="1" applyAlignment="1">
      <alignment horizontal="center" vertical="center"/>
    </xf>
    <xf numFmtId="9" fontId="4" fillId="8" borderId="0" xfId="2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2" fontId="4" fillId="8" borderId="0" xfId="0" applyNumberFormat="1" applyFont="1" applyFill="1" applyBorder="1" applyAlignment="1">
      <alignment horizontal="center" vertical="justify"/>
    </xf>
    <xf numFmtId="0" fontId="3" fillId="8" borderId="0" xfId="0" applyFont="1" applyFill="1" applyBorder="1" applyAlignment="1">
      <alignment horizontal="left" vertical="center"/>
    </xf>
    <xf numFmtId="0" fontId="3" fillId="8" borderId="0" xfId="0" applyNumberFormat="1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center" vertical="center" wrapText="1"/>
    </xf>
    <xf numFmtId="0" fontId="38" fillId="12" borderId="0" xfId="0" applyFont="1" applyFill="1" applyBorder="1" applyAlignment="1">
      <alignment horizontal="center" vertical="center" wrapText="1"/>
    </xf>
  </cellXfs>
  <cellStyles count="5">
    <cellStyle name="Comma" xfId="4" builtinId="3"/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066A"/>
      <color rgb="FF3DB07B"/>
      <color rgb="FFFF3300"/>
      <color rgb="FF12AABB"/>
      <color rgb="FFEFD9E4"/>
      <color rgb="FFA0DAC4"/>
      <color rgb="FFFFE4D4"/>
      <color rgb="FFAED9DE"/>
      <color rgb="FF8A2884"/>
      <color rgb="FFE4D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233447</xdr:colOff>
      <xdr:row>15</xdr:row>
      <xdr:rowOff>36283</xdr:rowOff>
    </xdr:from>
    <xdr:to>
      <xdr:col>2</xdr:col>
      <xdr:colOff>2565398</xdr:colOff>
      <xdr:row>20</xdr:row>
      <xdr:rowOff>145259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601B6A-148D-409A-ABB7-E991E13C7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733" y="6830783"/>
          <a:ext cx="2331951" cy="925405"/>
        </a:xfrm>
        <a:prstGeom prst="rect">
          <a:avLst/>
        </a:prstGeom>
      </xdr:spPr>
    </xdr:pic>
    <xdr:clientData/>
  </xdr:twoCellAnchor>
  <xdr:twoCellAnchor editAs="oneCell">
    <xdr:from>
      <xdr:col>0</xdr:col>
      <xdr:colOff>308429</xdr:colOff>
      <xdr:row>13</xdr:row>
      <xdr:rowOff>444500</xdr:rowOff>
    </xdr:from>
    <xdr:to>
      <xdr:col>1</xdr:col>
      <xdr:colOff>1977732</xdr:colOff>
      <xdr:row>14</xdr:row>
      <xdr:rowOff>108858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07CF73-D56D-4737-8E6C-394AAA14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429" y="5560786"/>
          <a:ext cx="2286160" cy="1179286"/>
        </a:xfrm>
        <a:prstGeom prst="rect">
          <a:avLst/>
        </a:prstGeom>
      </xdr:spPr>
    </xdr:pic>
    <xdr:clientData/>
  </xdr:twoCellAnchor>
  <xdr:twoCellAnchor editAs="oneCell">
    <xdr:from>
      <xdr:col>1</xdr:col>
      <xdr:colOff>2345540</xdr:colOff>
      <xdr:row>13</xdr:row>
      <xdr:rowOff>462642</xdr:rowOff>
    </xdr:from>
    <xdr:to>
      <xdr:col>1</xdr:col>
      <xdr:colOff>4171732</xdr:colOff>
      <xdr:row>13</xdr:row>
      <xdr:rowOff>1215570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285D6C-333B-4EFD-A54A-19F9EEA0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2397" y="5578928"/>
          <a:ext cx="1826192" cy="7529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145144</xdr:colOff>
      <xdr:row>13</xdr:row>
      <xdr:rowOff>464029</xdr:rowOff>
    </xdr:from>
    <xdr:to>
      <xdr:col>3</xdr:col>
      <xdr:colOff>25509</xdr:colOff>
      <xdr:row>14</xdr:row>
      <xdr:rowOff>72571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D1FDB5D-E88D-4884-A316-962F54C4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07430" y="5580315"/>
          <a:ext cx="2492936" cy="1123470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0</xdr:row>
      <xdr:rowOff>108857</xdr:rowOff>
    </xdr:from>
    <xdr:to>
      <xdr:col>3</xdr:col>
      <xdr:colOff>1</xdr:colOff>
      <xdr:row>0</xdr:row>
      <xdr:rowOff>1709684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5AE48F-E534-444D-BBBF-157BFB6DC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286" y="108857"/>
          <a:ext cx="7438572" cy="1600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238936</xdr:rowOff>
    </xdr:from>
    <xdr:to>
      <xdr:col>2</xdr:col>
      <xdr:colOff>1403350</xdr:colOff>
      <xdr:row>0</xdr:row>
      <xdr:rowOff>806517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2403DC-C8AD-42E1-BFDB-2C6F46736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238936"/>
          <a:ext cx="2476500" cy="567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255405</xdr:rowOff>
    </xdr:from>
    <xdr:to>
      <xdr:col>2</xdr:col>
      <xdr:colOff>1625600</xdr:colOff>
      <xdr:row>0</xdr:row>
      <xdr:rowOff>715655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3EB7D6-50EF-4030-8B52-24A000520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55405"/>
          <a:ext cx="2787650" cy="460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220210</xdr:rowOff>
    </xdr:from>
    <xdr:to>
      <xdr:col>5</xdr:col>
      <xdr:colOff>38100</xdr:colOff>
      <xdr:row>0</xdr:row>
      <xdr:rowOff>780552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F8092B-5E78-41F4-8CCF-D145EA7E3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20210"/>
          <a:ext cx="5626100" cy="5603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165471</xdr:rowOff>
    </xdr:from>
    <xdr:to>
      <xdr:col>2</xdr:col>
      <xdr:colOff>1863477</xdr:colOff>
      <xdr:row>0</xdr:row>
      <xdr:rowOff>850900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FB8FA1-CDB9-4402-82C5-B2D161CF1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165471"/>
          <a:ext cx="3025527" cy="685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47624</xdr:rowOff>
    </xdr:from>
    <xdr:to>
      <xdr:col>46</xdr:col>
      <xdr:colOff>85024</xdr:colOff>
      <xdr:row>131</xdr:row>
      <xdr:rowOff>111125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FE88C81-AF0B-4245-B123-D4515AA96D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39" t="8310" r="6291" b="6598"/>
        <a:stretch/>
      </xdr:blipFill>
      <xdr:spPr>
        <a:xfrm>
          <a:off x="15875" y="47624"/>
          <a:ext cx="32787524" cy="21875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mfy-my.sharepoint.com/Users/husky/Library/Containers/com.apple.mail/Data/Library/Mail%20Downloads/B2FB3A94-212F-43DE-A40E-5B70632BF56C/2009S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sla02\OneDrive%20-%20Somfy\RRP\2019%20November%20update\Somfy%20RRP%20Pricelist%20Nov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TRY-200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Details"/>
      <sheetName val="Motors"/>
      <sheetName val="Electronics"/>
      <sheetName val="Accessories&amp;Sundry"/>
      <sheetName val="Curtains"/>
      <sheetName val="Terms and Conditions"/>
    </sheetNames>
    <sheetDataSet>
      <sheetData sheetId="0">
        <row r="4">
          <cell r="A4" t="str">
            <v>M</v>
          </cell>
          <cell r="B4" t="str">
            <v>Tubular Motors</v>
          </cell>
          <cell r="C4">
            <v>0</v>
          </cell>
        </row>
        <row r="5">
          <cell r="A5" t="str">
            <v>MC</v>
          </cell>
          <cell r="B5" t="str">
            <v>Motor Cables</v>
          </cell>
          <cell r="C5">
            <v>0</v>
          </cell>
        </row>
        <row r="6">
          <cell r="A6" t="str">
            <v>WO</v>
          </cell>
          <cell r="B6" t="str">
            <v>Window Opener Motors</v>
          </cell>
          <cell r="C6">
            <v>0</v>
          </cell>
        </row>
        <row r="7">
          <cell r="A7" t="str">
            <v>E</v>
          </cell>
          <cell r="B7" t="str">
            <v>Electronics</v>
          </cell>
          <cell r="C7">
            <v>0</v>
          </cell>
        </row>
        <row r="8">
          <cell r="A8" t="str">
            <v>A</v>
          </cell>
          <cell r="B8" t="str">
            <v>Accessories</v>
          </cell>
          <cell r="C8">
            <v>0</v>
          </cell>
        </row>
        <row r="9">
          <cell r="A9" t="str">
            <v>C</v>
          </cell>
          <cell r="B9" t="str">
            <v>Curtains</v>
          </cell>
          <cell r="C9">
            <v>0</v>
          </cell>
        </row>
        <row r="11">
          <cell r="A11" t="str">
            <v>ND</v>
          </cell>
          <cell r="B11" t="str">
            <v>NO DISCOUNT</v>
          </cell>
          <cell r="C11">
            <v>0</v>
          </cell>
        </row>
        <row r="12">
          <cell r="B12" t="str">
            <v>This calculator is a guide only.  It is provided for illustrative purposes only and prices generated are not contractual.</v>
          </cell>
          <cell r="C1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omfy Pricelist2">
  <a:themeElements>
    <a:clrScheme name="Somfy Pricelist 1">
      <a:dk1>
        <a:srgbClr val="000000"/>
      </a:dk1>
      <a:lt1>
        <a:srgbClr val="FFFFFF"/>
      </a:lt1>
      <a:dk2>
        <a:srgbClr val="EE7F00"/>
      </a:dk2>
      <a:lt2>
        <a:srgbClr val="FED5B2"/>
      </a:lt2>
      <a:accent1>
        <a:srgbClr val="12AABB"/>
      </a:accent1>
      <a:accent2>
        <a:srgbClr val="C3E1E7"/>
      </a:accent2>
      <a:accent3>
        <a:srgbClr val="9FC204"/>
      </a:accent3>
      <a:accent4>
        <a:srgbClr val="DDEBC1"/>
      </a:accent4>
      <a:accent5>
        <a:srgbClr val="FAB800"/>
      </a:accent5>
      <a:accent6>
        <a:srgbClr val="FFF0DA"/>
      </a:accent6>
      <a:hlink>
        <a:srgbClr val="C8C8C8"/>
      </a:hlink>
      <a:folHlink>
        <a:srgbClr val="C8C8C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14"/>
  <sheetViews>
    <sheetView showGridLines="0" tabSelected="1" zoomScale="90" zoomScaleNormal="90" workbookViewId="0">
      <selection activeCell="C2" sqref="C2"/>
    </sheetView>
  </sheetViews>
  <sheetFormatPr defaultColWidth="8.81640625" defaultRowHeight="12.5" x14ac:dyDescent="0.25"/>
  <cols>
    <col min="1" max="1" width="8.81640625" customWidth="1"/>
    <col min="2" max="2" width="60.81640625" customWidth="1"/>
    <col min="3" max="3" width="37.453125" style="30" customWidth="1"/>
    <col min="4" max="4" width="15.453125" customWidth="1"/>
  </cols>
  <sheetData>
    <row r="1" spans="1:3" ht="138.75" customHeight="1" x14ac:dyDescent="0.35">
      <c r="C1" s="54"/>
    </row>
    <row r="2" spans="1:3" s="48" customFormat="1" ht="27" customHeight="1" x14ac:dyDescent="0.25">
      <c r="A2" s="71"/>
      <c r="B2" s="73" t="s">
        <v>508</v>
      </c>
      <c r="C2" s="74" t="s">
        <v>693</v>
      </c>
    </row>
    <row r="3" spans="1:3" s="48" customFormat="1" ht="27" customHeight="1" x14ac:dyDescent="0.25">
      <c r="A3" s="71"/>
      <c r="B3" s="71"/>
      <c r="C3" s="72" t="s">
        <v>414</v>
      </c>
    </row>
    <row r="4" spans="1:3" s="48" customFormat="1" ht="28" customHeight="1" x14ac:dyDescent="0.25">
      <c r="A4" s="227" t="s">
        <v>113</v>
      </c>
      <c r="B4" s="227" t="s">
        <v>507</v>
      </c>
      <c r="C4" s="228">
        <v>0</v>
      </c>
    </row>
    <row r="5" spans="1:3" s="48" customFormat="1" ht="28" customHeight="1" x14ac:dyDescent="0.25">
      <c r="A5" s="227" t="s">
        <v>619</v>
      </c>
      <c r="B5" s="227" t="s">
        <v>620</v>
      </c>
      <c r="C5" s="228">
        <v>0</v>
      </c>
    </row>
    <row r="6" spans="1:3" s="48" customFormat="1" ht="28" customHeight="1" x14ac:dyDescent="0.25">
      <c r="A6" s="227" t="s">
        <v>470</v>
      </c>
      <c r="B6" s="227" t="s">
        <v>475</v>
      </c>
      <c r="C6" s="228">
        <v>0</v>
      </c>
    </row>
    <row r="7" spans="1:3" s="48" customFormat="1" ht="28" customHeight="1" x14ac:dyDescent="0.25">
      <c r="A7" s="229" t="s">
        <v>453</v>
      </c>
      <c r="B7" s="229" t="s">
        <v>374</v>
      </c>
      <c r="C7" s="230">
        <v>0</v>
      </c>
    </row>
    <row r="8" spans="1:3" s="48" customFormat="1" ht="28" customHeight="1" x14ac:dyDescent="0.25">
      <c r="A8" s="231" t="s">
        <v>114</v>
      </c>
      <c r="B8" s="231" t="s">
        <v>375</v>
      </c>
      <c r="C8" s="232">
        <v>0</v>
      </c>
    </row>
    <row r="9" spans="1:3" s="48" customFormat="1" ht="28" customHeight="1" x14ac:dyDescent="0.25">
      <c r="A9" s="233" t="s">
        <v>579</v>
      </c>
      <c r="B9" s="233" t="s">
        <v>580</v>
      </c>
      <c r="C9" s="234">
        <v>0</v>
      </c>
    </row>
    <row r="10" spans="1:3" ht="12" customHeight="1" x14ac:dyDescent="0.25"/>
    <row r="11" spans="1:3" s="48" customFormat="1" ht="5.25" hidden="1" customHeight="1" x14ac:dyDescent="0.25">
      <c r="A11" s="66" t="s">
        <v>455</v>
      </c>
      <c r="B11" s="66" t="s">
        <v>456</v>
      </c>
      <c r="C11" s="67">
        <v>0</v>
      </c>
    </row>
    <row r="12" spans="1:3" s="48" customFormat="1" x14ac:dyDescent="0.25">
      <c r="B12" s="48" t="s">
        <v>510</v>
      </c>
      <c r="C12" s="53"/>
    </row>
    <row r="13" spans="1:3" ht="18" customHeight="1" x14ac:dyDescent="0.25">
      <c r="A13" s="68"/>
      <c r="B13" s="69" t="s">
        <v>509</v>
      </c>
      <c r="C13" s="70"/>
    </row>
    <row r="14" spans="1:3" ht="119.15" customHeight="1" x14ac:dyDescent="0.25"/>
  </sheetData>
  <sheetProtection algorithmName="SHA-512" hashValue="r5vNgFI6co89hJDsmyJ3LYseI1cVGQZmhuwbRXukq1sVPNe/Bad+R3t+lPiwDW9bqk9h6FNxPtuLatOA+M//LA==" saltValue="5sCUqYP47HPg5QVi86r6Bg==" spinCount="100000" sheet="1" sort="0" autoFilter="0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184"/>
  <sheetViews>
    <sheetView zoomScaleNormal="10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B4" sqref="B4"/>
    </sheetView>
  </sheetViews>
  <sheetFormatPr defaultColWidth="8.81640625" defaultRowHeight="17.5" x14ac:dyDescent="0.35"/>
  <cols>
    <col min="1" max="1" width="6.1796875" style="5" customWidth="1"/>
    <col min="2" max="2" width="11" style="4" customWidth="1"/>
    <col min="3" max="3" width="54.81640625" style="3" customWidth="1"/>
    <col min="4" max="5" width="7.7265625" style="2" customWidth="1"/>
    <col min="6" max="6" width="12.7265625" style="41" bestFit="1" customWidth="1"/>
    <col min="7" max="7" width="12.453125" style="38" bestFit="1" customWidth="1"/>
    <col min="8" max="9" width="9.7265625" style="38" customWidth="1"/>
    <col min="10" max="16" width="7.7265625" style="33" customWidth="1"/>
    <col min="17" max="17" width="7.7265625" style="2" customWidth="1"/>
    <col min="18" max="18" width="7.54296875" style="76" customWidth="1"/>
    <col min="19" max="16384" width="8.81640625" style="5"/>
  </cols>
  <sheetData>
    <row r="1" spans="1:18" s="100" customFormat="1" ht="78" customHeight="1" x14ac:dyDescent="0.35">
      <c r="B1" s="101"/>
      <c r="C1" s="102"/>
      <c r="D1" s="103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3"/>
      <c r="R1" s="107"/>
    </row>
    <row r="2" spans="1:18" ht="14.15" customHeight="1" x14ac:dyDescent="0.35"/>
    <row r="3" spans="1:18" s="31" customFormat="1" ht="36" customHeight="1" x14ac:dyDescent="0.3">
      <c r="A3" s="36" t="s">
        <v>398</v>
      </c>
      <c r="B3" s="36" t="s">
        <v>386</v>
      </c>
      <c r="C3" s="36" t="s">
        <v>387</v>
      </c>
      <c r="D3" s="36" t="s">
        <v>373</v>
      </c>
      <c r="E3" s="36" t="s">
        <v>550</v>
      </c>
      <c r="F3" s="45" t="s">
        <v>675</v>
      </c>
      <c r="G3" s="36" t="s">
        <v>676</v>
      </c>
      <c r="H3" s="36" t="str">
        <f>'Customer Details'!$C2&amp;" Buy Price(ex GST)"</f>
        <v xml:space="preserve">  Buy Price(ex GST)</v>
      </c>
      <c r="I3" s="36" t="str">
        <f>'Customer Details'!$C2&amp;" Buy Price(inc GST)"</f>
        <v xml:space="preserve">  Buy Price(inc GST)</v>
      </c>
      <c r="J3" s="36" t="s">
        <v>376</v>
      </c>
      <c r="K3" s="36" t="s">
        <v>377</v>
      </c>
      <c r="L3" s="36" t="s">
        <v>378</v>
      </c>
      <c r="M3" s="36" t="s">
        <v>385</v>
      </c>
      <c r="N3" s="36" t="s">
        <v>379</v>
      </c>
      <c r="O3" s="36" t="s">
        <v>380</v>
      </c>
      <c r="P3" s="36" t="s">
        <v>381</v>
      </c>
      <c r="Q3" s="36" t="s">
        <v>382</v>
      </c>
      <c r="R3" s="77" t="s">
        <v>457</v>
      </c>
    </row>
    <row r="4" spans="1:18" s="119" customFormat="1" ht="24" customHeight="1" x14ac:dyDescent="0.25">
      <c r="A4" s="108"/>
      <c r="B4" s="108" t="s">
        <v>308</v>
      </c>
      <c r="C4" s="109"/>
      <c r="D4" s="110"/>
      <c r="E4" s="110"/>
      <c r="F4" s="111"/>
      <c r="G4" s="112"/>
      <c r="H4" s="113"/>
      <c r="I4" s="114"/>
      <c r="J4" s="115"/>
      <c r="K4" s="116"/>
      <c r="L4" s="117"/>
      <c r="M4" s="117"/>
      <c r="N4" s="117"/>
      <c r="O4" s="117"/>
      <c r="P4" s="117"/>
      <c r="Q4" s="110"/>
      <c r="R4" s="118"/>
    </row>
    <row r="5" spans="1:18" s="1" customFormat="1" ht="12" customHeight="1" x14ac:dyDescent="0.35">
      <c r="A5" s="1" t="s">
        <v>113</v>
      </c>
      <c r="B5" s="4">
        <v>1000030</v>
      </c>
      <c r="C5" s="3" t="s">
        <v>125</v>
      </c>
      <c r="D5" s="2">
        <v>1</v>
      </c>
      <c r="E5" s="2"/>
      <c r="F5" s="37">
        <v>233</v>
      </c>
      <c r="G5" s="43">
        <v>256.3</v>
      </c>
      <c r="H5" s="43">
        <f t="shared" ref="H5:H48" si="0">IFERROR(F5*(1-R5),"")</f>
        <v>233</v>
      </c>
      <c r="I5" s="43">
        <f>IFERROR(H5*1.1,"")</f>
        <v>256.3</v>
      </c>
      <c r="J5" s="33"/>
      <c r="K5" s="32" t="s">
        <v>383</v>
      </c>
      <c r="L5" s="33"/>
      <c r="M5" s="33"/>
      <c r="N5" s="33"/>
      <c r="O5" s="33"/>
      <c r="P5" s="33"/>
      <c r="Q5" s="2"/>
      <c r="R5" s="76">
        <f>IFERROR(VLOOKUP(A5,'Customer Details'!$A$4:$C$12,3,FALSE),"")</f>
        <v>0</v>
      </c>
    </row>
    <row r="6" spans="1:18" s="119" customFormat="1" ht="24" customHeight="1" x14ac:dyDescent="0.25">
      <c r="A6" s="108"/>
      <c r="B6" s="108" t="s">
        <v>45</v>
      </c>
      <c r="C6" s="109"/>
      <c r="D6" s="110"/>
      <c r="E6" s="110"/>
      <c r="F6" s="111"/>
      <c r="G6" s="112"/>
      <c r="H6" s="113"/>
      <c r="I6" s="114"/>
      <c r="J6" s="115"/>
      <c r="K6" s="116"/>
      <c r="L6" s="117"/>
      <c r="M6" s="117"/>
      <c r="N6" s="117"/>
      <c r="O6" s="117"/>
      <c r="P6" s="117"/>
      <c r="Q6" s="110"/>
      <c r="R6" s="118" t="str">
        <f>IFERROR(VLOOKUP(A6,'Customer Details'!$A$4:$C$12,3,FALSE),"")</f>
        <v/>
      </c>
    </row>
    <row r="7" spans="1:18" s="1" customFormat="1" ht="12" customHeight="1" x14ac:dyDescent="0.35">
      <c r="A7" s="1" t="s">
        <v>113</v>
      </c>
      <c r="B7" s="4">
        <v>1000032</v>
      </c>
      <c r="C7" s="3" t="s">
        <v>231</v>
      </c>
      <c r="D7" s="2">
        <v>1</v>
      </c>
      <c r="E7" s="2" t="s">
        <v>551</v>
      </c>
      <c r="F7" s="37">
        <v>274</v>
      </c>
      <c r="G7" s="43">
        <v>301.39999999999998</v>
      </c>
      <c r="H7" s="43">
        <f t="shared" si="0"/>
        <v>274</v>
      </c>
      <c r="I7" s="43">
        <f t="shared" ref="I7:I80" si="1">IFERROR(H7*1.1,"")</f>
        <v>301.40000000000003</v>
      </c>
      <c r="J7" s="33"/>
      <c r="K7" s="32" t="s">
        <v>383</v>
      </c>
      <c r="L7" s="33"/>
      <c r="M7" s="33"/>
      <c r="N7" s="33"/>
      <c r="O7" s="33"/>
      <c r="P7" s="33"/>
      <c r="Q7" s="2"/>
      <c r="R7" s="76">
        <f>IFERROR(VLOOKUP(A7,'Customer Details'!$A$4:$C$12,3,FALSE),"")</f>
        <v>0</v>
      </c>
    </row>
    <row r="8" spans="1:18" s="1" customFormat="1" ht="12" customHeight="1" x14ac:dyDescent="0.35">
      <c r="A8" s="1" t="s">
        <v>113</v>
      </c>
      <c r="B8" s="4">
        <v>1000031</v>
      </c>
      <c r="C8" s="3" t="s">
        <v>230</v>
      </c>
      <c r="D8" s="2">
        <v>1</v>
      </c>
      <c r="E8" s="2"/>
      <c r="F8" s="37">
        <v>274</v>
      </c>
      <c r="G8" s="43">
        <v>301.39999999999998</v>
      </c>
      <c r="H8" s="43">
        <f t="shared" si="0"/>
        <v>274</v>
      </c>
      <c r="I8" s="43">
        <f t="shared" si="1"/>
        <v>301.40000000000003</v>
      </c>
      <c r="J8" s="33"/>
      <c r="K8" s="32" t="s">
        <v>383</v>
      </c>
      <c r="L8" s="33"/>
      <c r="M8" s="33"/>
      <c r="N8" s="33"/>
      <c r="O8" s="33"/>
      <c r="P8" s="33"/>
      <c r="Q8" s="2"/>
      <c r="R8" s="76">
        <f>IFERROR(VLOOKUP(A8,'Customer Details'!$A$4:$C$12,3,FALSE),"")</f>
        <v>0</v>
      </c>
    </row>
    <row r="9" spans="1:18" s="119" customFormat="1" ht="24" customHeight="1" x14ac:dyDescent="0.25">
      <c r="A9" s="108"/>
      <c r="B9" s="108" t="s">
        <v>364</v>
      </c>
      <c r="C9" s="109"/>
      <c r="D9" s="110"/>
      <c r="E9" s="110"/>
      <c r="F9" s="111"/>
      <c r="G9" s="112"/>
      <c r="H9" s="113"/>
      <c r="I9" s="114"/>
      <c r="J9" s="115"/>
      <c r="K9" s="116"/>
      <c r="L9" s="117"/>
      <c r="M9" s="117"/>
      <c r="N9" s="117"/>
      <c r="O9" s="117"/>
      <c r="P9" s="117"/>
      <c r="Q9" s="110"/>
      <c r="R9" s="118" t="str">
        <f>IFERROR(VLOOKUP(A9,'Customer Details'!$A$4:$C$12,3,FALSE),"")</f>
        <v/>
      </c>
    </row>
    <row r="10" spans="1:18" s="1" customFormat="1" ht="12" customHeight="1" x14ac:dyDescent="0.35">
      <c r="A10" s="1" t="s">
        <v>113</v>
      </c>
      <c r="B10" s="4">
        <v>1003293</v>
      </c>
      <c r="C10" s="90" t="s">
        <v>686</v>
      </c>
      <c r="D10" s="2">
        <v>1</v>
      </c>
      <c r="E10" s="2"/>
      <c r="F10" s="37">
        <v>350</v>
      </c>
      <c r="G10" s="43">
        <v>385</v>
      </c>
      <c r="H10" s="43">
        <f t="shared" si="0"/>
        <v>350</v>
      </c>
      <c r="I10" s="43">
        <f t="shared" si="1"/>
        <v>385.00000000000006</v>
      </c>
      <c r="J10" s="33"/>
      <c r="K10" s="32" t="s">
        <v>383</v>
      </c>
      <c r="L10" s="33"/>
      <c r="M10" s="33"/>
      <c r="N10" s="33"/>
      <c r="O10" s="33"/>
      <c r="P10" s="33"/>
      <c r="Q10" s="2"/>
      <c r="R10" s="76">
        <f>IFERROR(VLOOKUP(A10,'Customer Details'!$A$4:$C$12,3,FALSE),"")</f>
        <v>0</v>
      </c>
    </row>
    <row r="11" spans="1:18" s="1" customFormat="1" ht="12" customHeight="1" x14ac:dyDescent="0.35">
      <c r="A11" s="1" t="s">
        <v>453</v>
      </c>
      <c r="B11" s="4">
        <v>9021217</v>
      </c>
      <c r="C11" s="3" t="s">
        <v>651</v>
      </c>
      <c r="D11" s="2">
        <v>1</v>
      </c>
      <c r="E11" s="2"/>
      <c r="F11" s="37">
        <v>70</v>
      </c>
      <c r="G11" s="43">
        <f>F11*1.1</f>
        <v>77</v>
      </c>
      <c r="H11" s="43">
        <f>IFERROR(F11*(1-R11),"")</f>
        <v>70</v>
      </c>
      <c r="I11" s="43">
        <f>IFERROR(H11*1.1,"")</f>
        <v>77</v>
      </c>
      <c r="J11" s="32" t="s">
        <v>383</v>
      </c>
      <c r="K11" s="32" t="s">
        <v>383</v>
      </c>
      <c r="L11" s="33"/>
      <c r="M11" s="33"/>
      <c r="N11" s="33"/>
      <c r="O11" s="33"/>
      <c r="P11" s="33"/>
      <c r="Q11" s="2"/>
      <c r="R11" s="76">
        <f>IFERROR(VLOOKUP(A11,'Customer Details'!$A$4:$C$12,3,FALSE),"")</f>
        <v>0</v>
      </c>
    </row>
    <row r="12" spans="1:18" s="1" customFormat="1" ht="12" customHeight="1" x14ac:dyDescent="0.35">
      <c r="A12" s="1" t="s">
        <v>453</v>
      </c>
      <c r="B12" s="98">
        <v>9025165</v>
      </c>
      <c r="C12" s="3" t="s">
        <v>655</v>
      </c>
      <c r="D12" s="2">
        <v>1</v>
      </c>
      <c r="E12" s="2"/>
      <c r="F12" s="37">
        <v>32</v>
      </c>
      <c r="G12" s="43">
        <v>35.200000000000003</v>
      </c>
      <c r="H12" s="43">
        <f>IFERROR(F12*(1-R12),"")</f>
        <v>32</v>
      </c>
      <c r="I12" s="43">
        <f>IFERROR(H12*1.1,"")</f>
        <v>35.200000000000003</v>
      </c>
      <c r="J12" s="32" t="s">
        <v>383</v>
      </c>
      <c r="K12" s="32" t="s">
        <v>383</v>
      </c>
      <c r="L12" s="33"/>
      <c r="M12" s="33"/>
      <c r="N12" s="33"/>
      <c r="O12" s="33"/>
      <c r="P12" s="33"/>
      <c r="Q12" s="2"/>
      <c r="R12" s="76">
        <f>IFERROR(VLOOKUP(A12,'Customer Details'!$A$4:$C$12,3,FALSE),"")</f>
        <v>0</v>
      </c>
    </row>
    <row r="13" spans="1:18" s="108" customFormat="1" ht="24" customHeight="1" x14ac:dyDescent="0.25">
      <c r="B13" s="108" t="s">
        <v>523</v>
      </c>
      <c r="F13" s="120"/>
      <c r="G13" s="121"/>
      <c r="H13" s="121"/>
      <c r="I13" s="121"/>
      <c r="J13" s="115"/>
      <c r="K13" s="115"/>
      <c r="R13" s="122" t="str">
        <f>IFERROR(VLOOKUP(A13,'Customer Details'!$A$4:$C$12,3,FALSE),"")</f>
        <v/>
      </c>
    </row>
    <row r="14" spans="1:18" s="1" customFormat="1" ht="12" customHeight="1" x14ac:dyDescent="0.35">
      <c r="A14" s="1" t="s">
        <v>113</v>
      </c>
      <c r="B14" s="4">
        <v>1002832</v>
      </c>
      <c r="C14" s="3" t="s">
        <v>458</v>
      </c>
      <c r="D14" s="2">
        <v>1</v>
      </c>
      <c r="E14" s="2"/>
      <c r="F14" s="37">
        <v>259</v>
      </c>
      <c r="G14" s="43">
        <v>284.89999999999998</v>
      </c>
      <c r="H14" s="43">
        <f t="shared" si="0"/>
        <v>259</v>
      </c>
      <c r="I14" s="43">
        <f t="shared" ref="I14" si="2">IFERROR(H14*1.1,"")</f>
        <v>284.90000000000003</v>
      </c>
      <c r="J14" s="32" t="s">
        <v>383</v>
      </c>
      <c r="K14" s="32" t="s">
        <v>383</v>
      </c>
      <c r="L14" s="33"/>
      <c r="M14" s="33"/>
      <c r="N14" s="33"/>
      <c r="O14" s="33"/>
      <c r="P14" s="33"/>
      <c r="Q14" s="2"/>
      <c r="R14" s="76">
        <f>IFERROR(VLOOKUP(A14,'Customer Details'!$A$4:$C$12,3,FALSE),"")</f>
        <v>0</v>
      </c>
    </row>
    <row r="15" spans="1:18" s="1" customFormat="1" ht="12" customHeight="1" x14ac:dyDescent="0.35">
      <c r="A15" s="1" t="s">
        <v>113</v>
      </c>
      <c r="B15" s="4">
        <v>1002833</v>
      </c>
      <c r="C15" s="3" t="s">
        <v>459</v>
      </c>
      <c r="D15" s="2">
        <v>1</v>
      </c>
      <c r="E15" s="2" t="s">
        <v>551</v>
      </c>
      <c r="F15" s="37">
        <v>259</v>
      </c>
      <c r="G15" s="43">
        <v>284.89999999999998</v>
      </c>
      <c r="H15" s="43">
        <f t="shared" si="0"/>
        <v>259</v>
      </c>
      <c r="I15" s="43">
        <f t="shared" ref="I15" si="3">IFERROR(H15*1.1,"")</f>
        <v>284.90000000000003</v>
      </c>
      <c r="J15" s="32" t="s">
        <v>383</v>
      </c>
      <c r="K15" s="32" t="s">
        <v>383</v>
      </c>
      <c r="L15" s="33"/>
      <c r="M15" s="33"/>
      <c r="N15" s="33"/>
      <c r="O15" s="33"/>
      <c r="P15" s="33"/>
      <c r="Q15" s="2"/>
      <c r="R15" s="76">
        <f>IFERROR(VLOOKUP(A15,'Customer Details'!$A$4:$C$12,3,FALSE),"")</f>
        <v>0</v>
      </c>
    </row>
    <row r="16" spans="1:18" s="1" customFormat="1" ht="12" customHeight="1" x14ac:dyDescent="0.35">
      <c r="A16" s="1" t="s">
        <v>113</v>
      </c>
      <c r="B16" s="4">
        <v>1002834</v>
      </c>
      <c r="C16" s="3" t="s">
        <v>460</v>
      </c>
      <c r="D16" s="2">
        <v>1</v>
      </c>
      <c r="E16" s="2" t="s">
        <v>551</v>
      </c>
      <c r="F16" s="37">
        <v>259</v>
      </c>
      <c r="G16" s="43">
        <v>284.89999999999998</v>
      </c>
      <c r="H16" s="43">
        <f>IFERROR(F16*(1-R16),"")</f>
        <v>259</v>
      </c>
      <c r="I16" s="43">
        <f>IFERROR(H16*1.1,"")</f>
        <v>284.90000000000003</v>
      </c>
      <c r="J16" s="32" t="s">
        <v>383</v>
      </c>
      <c r="K16" s="32" t="s">
        <v>383</v>
      </c>
      <c r="L16" s="33"/>
      <c r="M16" s="33"/>
      <c r="N16" s="33"/>
      <c r="O16" s="33"/>
      <c r="P16" s="33"/>
      <c r="Q16" s="2"/>
      <c r="R16" s="76">
        <f>IFERROR(VLOOKUP(A16,'Customer Details'!$A$4:$C$12,3,FALSE),"")</f>
        <v>0</v>
      </c>
    </row>
    <row r="17" spans="1:18" s="123" customFormat="1" ht="12" customHeight="1" x14ac:dyDescent="0.25">
      <c r="A17" s="245"/>
      <c r="B17" s="243" t="s">
        <v>553</v>
      </c>
      <c r="C17" s="243"/>
      <c r="D17" s="235"/>
      <c r="E17" s="235"/>
      <c r="F17" s="238"/>
      <c r="G17" s="239"/>
      <c r="H17" s="239"/>
      <c r="I17" s="237"/>
      <c r="J17" s="244"/>
      <c r="K17" s="244"/>
      <c r="L17" s="241"/>
      <c r="M17" s="241"/>
      <c r="N17" s="241"/>
      <c r="O17" s="241"/>
      <c r="P17" s="241"/>
      <c r="Q17" s="235"/>
      <c r="R17" s="242"/>
    </row>
    <row r="18" spans="1:18" s="123" customFormat="1" ht="12" customHeight="1" x14ac:dyDescent="0.25">
      <c r="A18" s="245"/>
      <c r="B18" s="243"/>
      <c r="C18" s="243"/>
      <c r="D18" s="235"/>
      <c r="E18" s="235"/>
      <c r="F18" s="238"/>
      <c r="G18" s="239"/>
      <c r="H18" s="239"/>
      <c r="I18" s="237"/>
      <c r="J18" s="244"/>
      <c r="K18" s="244"/>
      <c r="L18" s="241"/>
      <c r="M18" s="241"/>
      <c r="N18" s="241"/>
      <c r="O18" s="241"/>
      <c r="P18" s="241"/>
      <c r="Q18" s="235"/>
      <c r="R18" s="242"/>
    </row>
    <row r="19" spans="1:18" s="1" customFormat="1" ht="12" customHeight="1" x14ac:dyDescent="0.35">
      <c r="A19" s="1" t="s">
        <v>113</v>
      </c>
      <c r="B19" s="4">
        <v>1003313</v>
      </c>
      <c r="C19" s="3" t="s">
        <v>656</v>
      </c>
      <c r="D19" s="2">
        <v>1</v>
      </c>
      <c r="E19" s="2"/>
      <c r="F19" s="37">
        <v>259</v>
      </c>
      <c r="G19" s="43">
        <v>284.89999999999998</v>
      </c>
      <c r="H19" s="43">
        <f>IFERROR(F19*(1-R19),"")</f>
        <v>259</v>
      </c>
      <c r="I19" s="43">
        <f>IFERROR(H19*1.1,"")</f>
        <v>284.90000000000003</v>
      </c>
      <c r="J19" s="32" t="s">
        <v>383</v>
      </c>
      <c r="K19" s="32" t="s">
        <v>383</v>
      </c>
      <c r="L19" s="33"/>
      <c r="M19" s="33"/>
      <c r="N19" s="33"/>
      <c r="O19" s="33"/>
      <c r="P19" s="33"/>
      <c r="Q19" s="2"/>
      <c r="R19" s="76">
        <f>IFERROR(VLOOKUP(A19,'Customer Details'!$A$4:$C$12,3,FALSE),"")</f>
        <v>0</v>
      </c>
    </row>
    <row r="20" spans="1:18" s="11" customFormat="1" ht="12" customHeight="1" x14ac:dyDescent="0.25">
      <c r="A20" s="98" t="s">
        <v>453</v>
      </c>
      <c r="B20" s="23">
        <v>9020811</v>
      </c>
      <c r="C20" s="3" t="s">
        <v>665</v>
      </c>
      <c r="D20" s="2">
        <v>1</v>
      </c>
      <c r="E20" s="2"/>
      <c r="F20" s="28">
        <v>26</v>
      </c>
      <c r="G20" s="28">
        <v>28.6</v>
      </c>
      <c r="H20" s="28">
        <f>IFERROR(F20*(1-R20),"")</f>
        <v>26</v>
      </c>
      <c r="I20" s="28">
        <f>IFERROR(H20*1.1,"")</f>
        <v>28.6</v>
      </c>
      <c r="J20" s="32" t="s">
        <v>383</v>
      </c>
      <c r="K20" s="32" t="s">
        <v>383</v>
      </c>
      <c r="L20" s="24"/>
      <c r="R20" s="76">
        <f>IFERROR(VLOOKUP(A20,'Customer Details'!$A$4:$C$12,3,FALSE),"")</f>
        <v>0</v>
      </c>
    </row>
    <row r="21" spans="1:18" s="123" customFormat="1" ht="24" customHeight="1" x14ac:dyDescent="0.25">
      <c r="A21" s="124"/>
      <c r="B21" s="125" t="s">
        <v>657</v>
      </c>
      <c r="C21" s="126"/>
      <c r="D21" s="127"/>
      <c r="E21" s="127"/>
      <c r="F21" s="128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1:18" s="1" customFormat="1" ht="12" customHeight="1" x14ac:dyDescent="0.35">
      <c r="A22" s="1" t="s">
        <v>113</v>
      </c>
      <c r="B22" s="4">
        <v>1003315</v>
      </c>
      <c r="C22" s="3" t="s">
        <v>658</v>
      </c>
      <c r="D22" s="2">
        <v>1</v>
      </c>
      <c r="E22" s="2"/>
      <c r="F22" s="37">
        <v>239</v>
      </c>
      <c r="G22" s="43">
        <f>F22*1.1</f>
        <v>262.90000000000003</v>
      </c>
      <c r="H22" s="43">
        <f t="shared" ref="H22" si="4">IFERROR(F22*(1-R22),"")</f>
        <v>239</v>
      </c>
      <c r="I22" s="43">
        <f t="shared" ref="I22" si="5">IFERROR(H22*1.1,"")</f>
        <v>262.90000000000003</v>
      </c>
      <c r="J22" s="32" t="s">
        <v>383</v>
      </c>
      <c r="K22" s="32" t="s">
        <v>383</v>
      </c>
      <c r="L22" s="33"/>
      <c r="M22" s="33"/>
      <c r="N22" s="33"/>
      <c r="O22" s="33"/>
      <c r="P22" s="33"/>
      <c r="Q22" s="2"/>
      <c r="R22" s="76">
        <f>IFERROR(VLOOKUP(A22,'Customer Details'!$A$4:$C$12,3,FALSE),"")</f>
        <v>0</v>
      </c>
    </row>
    <row r="23" spans="1:18" s="1" customFormat="1" ht="12" customHeight="1" x14ac:dyDescent="0.35">
      <c r="A23" s="1" t="s">
        <v>453</v>
      </c>
      <c r="B23" s="4">
        <v>9021217</v>
      </c>
      <c r="C23" s="3" t="s">
        <v>651</v>
      </c>
      <c r="D23" s="2">
        <v>1</v>
      </c>
      <c r="E23" s="2"/>
      <c r="F23" s="37">
        <v>70</v>
      </c>
      <c r="G23" s="43">
        <f>F23*1.1</f>
        <v>77</v>
      </c>
      <c r="H23" s="43">
        <f>IFERROR(F23*(1-R23),"")</f>
        <v>70</v>
      </c>
      <c r="I23" s="43">
        <f>IFERROR(H23*1.1,"")</f>
        <v>77</v>
      </c>
      <c r="J23" s="32" t="s">
        <v>383</v>
      </c>
      <c r="K23" s="32" t="s">
        <v>383</v>
      </c>
      <c r="L23" s="33"/>
      <c r="M23" s="33"/>
      <c r="N23" s="33"/>
      <c r="O23" s="33"/>
      <c r="P23" s="33"/>
      <c r="Q23" s="2"/>
      <c r="R23" s="76">
        <f>IFERROR(VLOOKUP(A23,'Customer Details'!$A$4:$C$12,3,FALSE),"")</f>
        <v>0</v>
      </c>
    </row>
    <row r="24" spans="1:18" s="1" customFormat="1" ht="12" customHeight="1" x14ac:dyDescent="0.35">
      <c r="A24" s="1" t="s">
        <v>453</v>
      </c>
      <c r="B24" s="98">
        <v>9025165</v>
      </c>
      <c r="C24" s="3" t="s">
        <v>655</v>
      </c>
      <c r="D24" s="2">
        <v>1</v>
      </c>
      <c r="E24" s="2"/>
      <c r="F24" s="37">
        <v>32</v>
      </c>
      <c r="G24" s="43">
        <v>35.200000000000003</v>
      </c>
      <c r="H24" s="43">
        <f>IFERROR(F24*(1-R24),"")</f>
        <v>32</v>
      </c>
      <c r="I24" s="43">
        <f>IFERROR(H24*1.1,"")</f>
        <v>35.200000000000003</v>
      </c>
      <c r="J24" s="32" t="s">
        <v>383</v>
      </c>
      <c r="K24" s="32" t="s">
        <v>383</v>
      </c>
      <c r="L24" s="33"/>
      <c r="M24" s="33"/>
      <c r="N24" s="33"/>
      <c r="O24" s="33"/>
      <c r="P24" s="33"/>
      <c r="Q24" s="2"/>
      <c r="R24" s="76">
        <f>IFERROR(VLOOKUP(A24,'Customer Details'!$A$4:$C$12,3,FALSE),"")</f>
        <v>0</v>
      </c>
    </row>
    <row r="25" spans="1:18" s="123" customFormat="1" ht="24" customHeight="1" x14ac:dyDescent="0.25">
      <c r="A25" s="124"/>
      <c r="B25" s="125" t="s">
        <v>546</v>
      </c>
      <c r="C25" s="126"/>
      <c r="D25" s="127"/>
      <c r="E25" s="127"/>
      <c r="F25" s="128"/>
      <c r="G25" s="129"/>
      <c r="H25" s="129"/>
      <c r="I25" s="129"/>
      <c r="J25" s="130"/>
      <c r="K25" s="130"/>
      <c r="L25" s="131"/>
      <c r="M25" s="131"/>
      <c r="N25" s="131"/>
      <c r="O25" s="131"/>
      <c r="P25" s="131"/>
      <c r="Q25" s="127"/>
      <c r="R25" s="127"/>
    </row>
    <row r="26" spans="1:18" s="1" customFormat="1" ht="12" customHeight="1" x14ac:dyDescent="0.35">
      <c r="A26" s="1" t="s">
        <v>113</v>
      </c>
      <c r="B26" s="4">
        <v>1240512</v>
      </c>
      <c r="C26" s="3" t="s">
        <v>666</v>
      </c>
      <c r="D26" s="2">
        <v>1</v>
      </c>
      <c r="E26" s="2"/>
      <c r="F26" s="37">
        <v>336</v>
      </c>
      <c r="G26" s="43">
        <v>369.6</v>
      </c>
      <c r="H26" s="43">
        <f>IFERROR(F26*(1-R26),"")</f>
        <v>336</v>
      </c>
      <c r="I26" s="43">
        <f>IFERROR(H26*1.1,"")</f>
        <v>369.6</v>
      </c>
      <c r="J26" s="32" t="s">
        <v>383</v>
      </c>
      <c r="K26" s="32" t="s">
        <v>383</v>
      </c>
      <c r="L26" s="33"/>
      <c r="M26" s="33"/>
      <c r="N26" s="33"/>
      <c r="O26" s="33"/>
      <c r="P26" s="33"/>
      <c r="Q26" s="2"/>
      <c r="R26" s="76">
        <f>IFERROR(VLOOKUP(A26,'Customer Details'!$A$4:$C$12,3,FALSE),"")</f>
        <v>0</v>
      </c>
    </row>
    <row r="27" spans="1:18" s="1" customFormat="1" ht="12" customHeight="1" x14ac:dyDescent="0.35">
      <c r="A27" s="1" t="s">
        <v>453</v>
      </c>
      <c r="B27" s="4">
        <v>9021131</v>
      </c>
      <c r="C27" s="3" t="s">
        <v>662</v>
      </c>
      <c r="D27" s="2"/>
      <c r="E27" s="2"/>
      <c r="F27" s="37">
        <v>6</v>
      </c>
      <c r="G27" s="43">
        <v>6.6</v>
      </c>
      <c r="H27" s="43">
        <f>IFERROR(F27*(1-R27),"")</f>
        <v>6</v>
      </c>
      <c r="I27" s="43">
        <f>IFERROR(H27*1.1,"")</f>
        <v>6.6000000000000005</v>
      </c>
      <c r="J27" s="32" t="s">
        <v>383</v>
      </c>
      <c r="K27" s="32" t="s">
        <v>383</v>
      </c>
      <c r="L27" s="33"/>
      <c r="M27" s="33"/>
      <c r="N27" s="33"/>
      <c r="O27" s="33"/>
      <c r="P27" s="33"/>
      <c r="Q27" s="2"/>
      <c r="R27" s="76">
        <f>IFERROR(VLOOKUP(A27,'Customer Details'!$A$4:$C$12,3,FALSE),"")</f>
        <v>0</v>
      </c>
    </row>
    <row r="28" spans="1:18" s="11" customFormat="1" ht="12" customHeight="1" x14ac:dyDescent="0.25">
      <c r="A28" s="98" t="s">
        <v>453</v>
      </c>
      <c r="B28" s="98">
        <v>9025165</v>
      </c>
      <c r="C28" s="3" t="s">
        <v>655</v>
      </c>
      <c r="D28" s="2">
        <v>1</v>
      </c>
      <c r="E28" s="2"/>
      <c r="F28" s="28">
        <v>32</v>
      </c>
      <c r="G28" s="28">
        <v>35.200000000000003</v>
      </c>
      <c r="H28" s="28">
        <f>IFERROR(F28*(1-R28),"")</f>
        <v>32</v>
      </c>
      <c r="I28" s="28">
        <f>IFERROR(H28*1.1,"")</f>
        <v>35.200000000000003</v>
      </c>
      <c r="J28" s="32" t="s">
        <v>383</v>
      </c>
      <c r="K28" s="32" t="s">
        <v>383</v>
      </c>
      <c r="L28" s="24"/>
      <c r="R28" s="76">
        <f>IFERROR(VLOOKUP(A28,'Customer Details'!$A$4:$C$12,3,FALSE),"")</f>
        <v>0</v>
      </c>
    </row>
    <row r="29" spans="1:18" s="119" customFormat="1" ht="24" customHeight="1" x14ac:dyDescent="0.25">
      <c r="A29" s="108"/>
      <c r="B29" s="108" t="s">
        <v>30</v>
      </c>
      <c r="C29" s="109"/>
      <c r="D29" s="110"/>
      <c r="E29" s="110"/>
      <c r="F29" s="120"/>
      <c r="G29" s="121"/>
      <c r="H29" s="121"/>
      <c r="I29" s="121"/>
      <c r="J29" s="115"/>
      <c r="K29" s="116"/>
      <c r="L29" s="115"/>
      <c r="M29" s="115"/>
      <c r="N29" s="115"/>
      <c r="O29" s="115"/>
      <c r="P29" s="115"/>
      <c r="Q29" s="132"/>
      <c r="R29" s="133" t="str">
        <f>IFERROR(VLOOKUP(A29,'Customer Details'!$A$4:$C$12,3,FALSE),"")</f>
        <v/>
      </c>
    </row>
    <row r="30" spans="1:18" ht="12" customHeight="1" x14ac:dyDescent="0.35">
      <c r="A30" s="5" t="s">
        <v>113</v>
      </c>
      <c r="B30" s="4">
        <v>1001547</v>
      </c>
      <c r="C30" s="3" t="s">
        <v>31</v>
      </c>
      <c r="D30" s="2">
        <v>1</v>
      </c>
      <c r="F30" s="37">
        <v>343</v>
      </c>
      <c r="G30" s="44">
        <v>377.3</v>
      </c>
      <c r="H30" s="43">
        <f t="shared" si="0"/>
        <v>343</v>
      </c>
      <c r="I30" s="43">
        <f t="shared" si="1"/>
        <v>377.3</v>
      </c>
      <c r="J30" s="32" t="s">
        <v>383</v>
      </c>
      <c r="K30" s="32" t="s">
        <v>383</v>
      </c>
      <c r="R30" s="76">
        <f>IFERROR(VLOOKUP(A30,'Customer Details'!$A$4:$C$12,3,FALSE),"")</f>
        <v>0</v>
      </c>
    </row>
    <row r="31" spans="1:18" ht="12" customHeight="1" x14ac:dyDescent="0.35">
      <c r="A31" s="5" t="s">
        <v>113</v>
      </c>
      <c r="B31" s="4">
        <v>1002089</v>
      </c>
      <c r="C31" s="3" t="s">
        <v>429</v>
      </c>
      <c r="D31" s="2">
        <v>1</v>
      </c>
      <c r="F31" s="37">
        <v>394</v>
      </c>
      <c r="G31" s="44">
        <v>433.40000000000003</v>
      </c>
      <c r="H31" s="43">
        <f t="shared" si="0"/>
        <v>394</v>
      </c>
      <c r="I31" s="43">
        <f t="shared" si="1"/>
        <v>433.40000000000003</v>
      </c>
      <c r="J31" s="32" t="s">
        <v>383</v>
      </c>
      <c r="K31" s="32" t="s">
        <v>383</v>
      </c>
      <c r="R31" s="76">
        <f>IFERROR(VLOOKUP(A31,'Customer Details'!$A$4:$C$12,3,FALSE),"")</f>
        <v>0</v>
      </c>
    </row>
    <row r="32" spans="1:18" ht="12" customHeight="1" x14ac:dyDescent="0.35">
      <c r="A32" s="5" t="s">
        <v>113</v>
      </c>
      <c r="B32" s="4">
        <v>1001550</v>
      </c>
      <c r="C32" s="3" t="s">
        <v>32</v>
      </c>
      <c r="D32" s="2">
        <v>1</v>
      </c>
      <c r="F32" s="37">
        <v>384</v>
      </c>
      <c r="G32" s="44">
        <v>422.40000000000003</v>
      </c>
      <c r="H32" s="43">
        <f t="shared" si="0"/>
        <v>384</v>
      </c>
      <c r="I32" s="43">
        <f t="shared" si="1"/>
        <v>422.40000000000003</v>
      </c>
      <c r="J32" s="32" t="s">
        <v>383</v>
      </c>
      <c r="K32" s="32" t="s">
        <v>383</v>
      </c>
      <c r="R32" s="76">
        <f>IFERROR(VLOOKUP(A32,'Customer Details'!$A$4:$C$12,3,FALSE),"")</f>
        <v>0</v>
      </c>
    </row>
    <row r="33" spans="1:18" ht="12" customHeight="1" x14ac:dyDescent="0.35">
      <c r="A33" s="5" t="s">
        <v>113</v>
      </c>
      <c r="B33" s="4">
        <v>1002090</v>
      </c>
      <c r="C33" s="3" t="s">
        <v>430</v>
      </c>
      <c r="D33" s="2">
        <v>1</v>
      </c>
      <c r="F33" s="37">
        <v>436</v>
      </c>
      <c r="G33" s="44">
        <v>479.6</v>
      </c>
      <c r="H33" s="43">
        <f t="shared" si="0"/>
        <v>436</v>
      </c>
      <c r="I33" s="43">
        <f t="shared" si="1"/>
        <v>479.6</v>
      </c>
      <c r="J33" s="32" t="s">
        <v>383</v>
      </c>
      <c r="K33" s="32" t="s">
        <v>383</v>
      </c>
      <c r="R33" s="76">
        <f>IFERROR(VLOOKUP(A33,'Customer Details'!$A$4:$C$12,3,FALSE),"")</f>
        <v>0</v>
      </c>
    </row>
    <row r="34" spans="1:18" ht="12" customHeight="1" x14ac:dyDescent="0.35">
      <c r="A34" s="5" t="s">
        <v>113</v>
      </c>
      <c r="B34" s="4">
        <v>1001551</v>
      </c>
      <c r="C34" s="3" t="s">
        <v>34</v>
      </c>
      <c r="D34" s="2">
        <v>1</v>
      </c>
      <c r="F34" s="37">
        <v>405</v>
      </c>
      <c r="G34" s="44">
        <v>445.50000000000006</v>
      </c>
      <c r="H34" s="43">
        <f t="shared" si="0"/>
        <v>405</v>
      </c>
      <c r="I34" s="43">
        <f t="shared" si="1"/>
        <v>445.50000000000006</v>
      </c>
      <c r="J34" s="32" t="s">
        <v>383</v>
      </c>
      <c r="K34" s="32" t="s">
        <v>383</v>
      </c>
      <c r="R34" s="76">
        <f>IFERROR(VLOOKUP(A34,'Customer Details'!$A$4:$C$12,3,FALSE),"")</f>
        <v>0</v>
      </c>
    </row>
    <row r="35" spans="1:18" ht="12" customHeight="1" x14ac:dyDescent="0.35">
      <c r="A35" s="5" t="s">
        <v>113</v>
      </c>
      <c r="B35" s="4">
        <v>1002156</v>
      </c>
      <c r="C35" s="3" t="s">
        <v>431</v>
      </c>
      <c r="D35" s="2">
        <v>1</v>
      </c>
      <c r="F35" s="37">
        <v>457</v>
      </c>
      <c r="G35" s="44">
        <v>502.70000000000005</v>
      </c>
      <c r="H35" s="43">
        <f t="shared" si="0"/>
        <v>457</v>
      </c>
      <c r="I35" s="43">
        <f t="shared" si="1"/>
        <v>502.70000000000005</v>
      </c>
      <c r="J35" s="32" t="s">
        <v>383</v>
      </c>
      <c r="K35" s="32" t="s">
        <v>383</v>
      </c>
      <c r="R35" s="76">
        <f>IFERROR(VLOOKUP(A35,'Customer Details'!$A$4:$C$12,3,FALSE),"")</f>
        <v>0</v>
      </c>
    </row>
    <row r="36" spans="1:18" s="119" customFormat="1" ht="24" customHeight="1" x14ac:dyDescent="0.25">
      <c r="A36" s="108"/>
      <c r="B36" s="108" t="s">
        <v>29</v>
      </c>
      <c r="C36" s="109"/>
      <c r="D36" s="110"/>
      <c r="E36" s="110"/>
      <c r="F36" s="120"/>
      <c r="G36" s="121"/>
      <c r="H36" s="121"/>
      <c r="I36" s="121"/>
      <c r="J36" s="115"/>
      <c r="K36" s="116"/>
      <c r="L36" s="115"/>
      <c r="M36" s="115"/>
      <c r="N36" s="115"/>
      <c r="O36" s="115"/>
      <c r="P36" s="115"/>
      <c r="Q36" s="132"/>
      <c r="R36" s="133" t="str">
        <f>IFERROR(VLOOKUP(A36,'Customer Details'!$A$4:$C$12,3,FALSE),"")</f>
        <v/>
      </c>
    </row>
    <row r="37" spans="1:18" ht="12" customHeight="1" x14ac:dyDescent="0.35">
      <c r="A37" s="5" t="s">
        <v>113</v>
      </c>
      <c r="B37" s="4">
        <v>1001573</v>
      </c>
      <c r="C37" s="3" t="s">
        <v>28</v>
      </c>
      <c r="D37" s="2">
        <v>1</v>
      </c>
      <c r="F37" s="37">
        <v>405</v>
      </c>
      <c r="G37" s="44">
        <v>445.50000000000006</v>
      </c>
      <c r="H37" s="43">
        <f t="shared" si="0"/>
        <v>405</v>
      </c>
      <c r="I37" s="43">
        <f t="shared" si="1"/>
        <v>445.50000000000006</v>
      </c>
      <c r="J37" s="32" t="s">
        <v>383</v>
      </c>
      <c r="K37" s="32" t="s">
        <v>383</v>
      </c>
      <c r="R37" s="76">
        <f>IFERROR(VLOOKUP(A37,'Customer Details'!$A$4:$C$12,3,FALSE),"")</f>
        <v>0</v>
      </c>
    </row>
    <row r="38" spans="1:18" ht="12" customHeight="1" x14ac:dyDescent="0.35">
      <c r="A38" s="5" t="s">
        <v>113</v>
      </c>
      <c r="B38" s="4">
        <v>1002091</v>
      </c>
      <c r="C38" s="3" t="s">
        <v>432</v>
      </c>
      <c r="D38" s="2">
        <v>1</v>
      </c>
      <c r="F38" s="37">
        <v>457</v>
      </c>
      <c r="G38" s="44">
        <v>502.70000000000005</v>
      </c>
      <c r="H38" s="43">
        <f t="shared" si="0"/>
        <v>457</v>
      </c>
      <c r="I38" s="43">
        <f t="shared" si="1"/>
        <v>502.70000000000005</v>
      </c>
      <c r="J38" s="32" t="s">
        <v>383</v>
      </c>
      <c r="K38" s="32" t="s">
        <v>383</v>
      </c>
      <c r="R38" s="76">
        <f>IFERROR(VLOOKUP(A38,'Customer Details'!$A$4:$C$12,3,FALSE),"")</f>
        <v>0</v>
      </c>
    </row>
    <row r="39" spans="1:18" ht="12" customHeight="1" x14ac:dyDescent="0.35">
      <c r="A39" s="5" t="s">
        <v>113</v>
      </c>
      <c r="B39" s="4">
        <v>1001577</v>
      </c>
      <c r="C39" s="3" t="s">
        <v>339</v>
      </c>
      <c r="D39" s="2">
        <v>1</v>
      </c>
      <c r="F39" s="37">
        <v>509</v>
      </c>
      <c r="G39" s="44">
        <v>559.90000000000009</v>
      </c>
      <c r="H39" s="43">
        <f t="shared" si="0"/>
        <v>509</v>
      </c>
      <c r="I39" s="43">
        <f t="shared" si="1"/>
        <v>559.90000000000009</v>
      </c>
      <c r="J39" s="32" t="s">
        <v>383</v>
      </c>
      <c r="K39" s="32" t="s">
        <v>383</v>
      </c>
      <c r="R39" s="76">
        <f>IFERROR(VLOOKUP(A39,'Customer Details'!$A$4:$C$12,3,FALSE),"")</f>
        <v>0</v>
      </c>
    </row>
    <row r="40" spans="1:18" ht="12" customHeight="1" x14ac:dyDescent="0.35">
      <c r="A40" s="5" t="s">
        <v>113</v>
      </c>
      <c r="B40" s="4">
        <v>1002092</v>
      </c>
      <c r="C40" s="3" t="s">
        <v>433</v>
      </c>
      <c r="D40" s="2">
        <v>1</v>
      </c>
      <c r="F40" s="37">
        <v>561</v>
      </c>
      <c r="G40" s="44">
        <v>617.1</v>
      </c>
      <c r="H40" s="43">
        <f t="shared" si="0"/>
        <v>561</v>
      </c>
      <c r="I40" s="43">
        <f t="shared" si="1"/>
        <v>617.1</v>
      </c>
      <c r="J40" s="32" t="s">
        <v>383</v>
      </c>
      <c r="K40" s="32" t="s">
        <v>383</v>
      </c>
      <c r="R40" s="76">
        <f>IFERROR(VLOOKUP(A40,'Customer Details'!$A$4:$C$12,3,FALSE),"")</f>
        <v>0</v>
      </c>
    </row>
    <row r="41" spans="1:18" ht="12" customHeight="1" x14ac:dyDescent="0.35">
      <c r="A41" s="5" t="s">
        <v>113</v>
      </c>
      <c r="B41" s="4">
        <v>1001581</v>
      </c>
      <c r="C41" s="3" t="s">
        <v>33</v>
      </c>
      <c r="D41" s="2">
        <v>1</v>
      </c>
      <c r="F41" s="37">
        <v>561</v>
      </c>
      <c r="G41" s="44">
        <v>617.1</v>
      </c>
      <c r="H41" s="43">
        <f t="shared" si="0"/>
        <v>561</v>
      </c>
      <c r="I41" s="43">
        <f t="shared" si="1"/>
        <v>617.1</v>
      </c>
      <c r="J41" s="32" t="s">
        <v>383</v>
      </c>
      <c r="K41" s="32" t="s">
        <v>383</v>
      </c>
      <c r="R41" s="76">
        <f>IFERROR(VLOOKUP(A41,'Customer Details'!$A$4:$C$12,3,FALSE),"")</f>
        <v>0</v>
      </c>
    </row>
    <row r="42" spans="1:18" ht="12" customHeight="1" x14ac:dyDescent="0.35">
      <c r="A42" s="5" t="s">
        <v>113</v>
      </c>
      <c r="B42" s="4">
        <v>1002157</v>
      </c>
      <c r="C42" s="3" t="s">
        <v>434</v>
      </c>
      <c r="D42" s="2">
        <v>1</v>
      </c>
      <c r="F42" s="37">
        <v>612</v>
      </c>
      <c r="G42" s="44">
        <v>673.2</v>
      </c>
      <c r="H42" s="43">
        <f t="shared" si="0"/>
        <v>612</v>
      </c>
      <c r="I42" s="43">
        <f t="shared" si="1"/>
        <v>673.2</v>
      </c>
      <c r="J42" s="32" t="s">
        <v>383</v>
      </c>
      <c r="K42" s="32" t="s">
        <v>383</v>
      </c>
      <c r="R42" s="76">
        <f>IFERROR(VLOOKUP(A42,'Customer Details'!$A$4:$C$12,3,FALSE),"")</f>
        <v>0</v>
      </c>
    </row>
    <row r="43" spans="1:18" s="119" customFormat="1" ht="24" customHeight="1" x14ac:dyDescent="0.25">
      <c r="A43" s="108"/>
      <c r="B43" s="108" t="s">
        <v>524</v>
      </c>
      <c r="C43" s="109"/>
      <c r="D43" s="110"/>
      <c r="E43" s="110"/>
      <c r="F43" s="120"/>
      <c r="G43" s="121"/>
      <c r="H43" s="121"/>
      <c r="I43" s="121"/>
      <c r="J43" s="115"/>
      <c r="K43" s="116"/>
      <c r="L43" s="115"/>
      <c r="M43" s="115"/>
      <c r="N43" s="115"/>
      <c r="O43" s="115"/>
      <c r="P43" s="115" t="s">
        <v>383</v>
      </c>
      <c r="Q43" s="132"/>
      <c r="R43" s="133" t="str">
        <f>IFERROR(VLOOKUP(A43,'Customer Details'!$A$4:$C$12,3,FALSE),"")</f>
        <v/>
      </c>
    </row>
    <row r="44" spans="1:18" ht="12" customHeight="1" x14ac:dyDescent="0.35">
      <c r="A44" s="5" t="s">
        <v>113</v>
      </c>
      <c r="B44" s="4">
        <v>1020147</v>
      </c>
      <c r="C44" s="3" t="s">
        <v>384</v>
      </c>
      <c r="D44" s="2">
        <v>5</v>
      </c>
      <c r="F44" s="37">
        <v>258</v>
      </c>
      <c r="G44" s="44">
        <v>283.8</v>
      </c>
      <c r="H44" s="43">
        <f t="shared" si="0"/>
        <v>258</v>
      </c>
      <c r="I44" s="43">
        <f t="shared" si="1"/>
        <v>283.8</v>
      </c>
      <c r="J44" s="32" t="s">
        <v>383</v>
      </c>
      <c r="K44" s="32" t="s">
        <v>383</v>
      </c>
      <c r="R44" s="76">
        <f>IFERROR(VLOOKUP(A44,'Customer Details'!$A$4:$C$12,3,FALSE),"")</f>
        <v>0</v>
      </c>
    </row>
    <row r="45" spans="1:18" ht="12" customHeight="1" x14ac:dyDescent="0.35">
      <c r="A45" s="5" t="s">
        <v>113</v>
      </c>
      <c r="B45" s="4">
        <v>1020155</v>
      </c>
      <c r="C45" s="3" t="s">
        <v>435</v>
      </c>
      <c r="D45" s="2">
        <v>5</v>
      </c>
      <c r="F45" s="37">
        <v>258</v>
      </c>
      <c r="G45" s="44">
        <v>283.8</v>
      </c>
      <c r="H45" s="43">
        <f t="shared" si="0"/>
        <v>258</v>
      </c>
      <c r="I45" s="43">
        <f t="shared" si="1"/>
        <v>283.8</v>
      </c>
      <c r="J45" s="32" t="s">
        <v>383</v>
      </c>
      <c r="K45" s="32" t="s">
        <v>383</v>
      </c>
      <c r="R45" s="76">
        <f>IFERROR(VLOOKUP(A45,'Customer Details'!$A$4:$C$12,3,FALSE),"")</f>
        <v>0</v>
      </c>
    </row>
    <row r="46" spans="1:18" ht="12" customHeight="1" x14ac:dyDescent="0.35">
      <c r="A46" s="5" t="s">
        <v>113</v>
      </c>
      <c r="B46" s="4">
        <v>1021376</v>
      </c>
      <c r="C46" s="3" t="s">
        <v>471</v>
      </c>
      <c r="D46" s="2">
        <v>1</v>
      </c>
      <c r="F46" s="37">
        <v>387</v>
      </c>
      <c r="G46" s="44">
        <v>425.7</v>
      </c>
      <c r="H46" s="43">
        <f t="shared" si="0"/>
        <v>387</v>
      </c>
      <c r="I46" s="43">
        <f t="shared" si="1"/>
        <v>425.70000000000005</v>
      </c>
      <c r="J46" s="32" t="s">
        <v>383</v>
      </c>
      <c r="K46" s="32" t="s">
        <v>383</v>
      </c>
      <c r="P46" s="32" t="s">
        <v>383</v>
      </c>
      <c r="R46" s="76">
        <f>IFERROR(VLOOKUP(A46,'Customer Details'!$A$4:$C$12,3,FALSE),"")</f>
        <v>0</v>
      </c>
    </row>
    <row r="47" spans="1:18" ht="12" customHeight="1" x14ac:dyDescent="0.35">
      <c r="A47" s="5" t="s">
        <v>113</v>
      </c>
      <c r="B47" s="4">
        <v>1021504</v>
      </c>
      <c r="C47" s="3" t="s">
        <v>472</v>
      </c>
      <c r="D47" s="2">
        <v>1</v>
      </c>
      <c r="F47" s="37">
        <v>441</v>
      </c>
      <c r="G47" s="39">
        <v>485.1</v>
      </c>
      <c r="H47" s="43">
        <f t="shared" si="0"/>
        <v>441</v>
      </c>
      <c r="I47" s="43">
        <f t="shared" si="1"/>
        <v>485.1</v>
      </c>
      <c r="J47" s="32" t="s">
        <v>383</v>
      </c>
      <c r="K47" s="32" t="s">
        <v>383</v>
      </c>
      <c r="P47" s="32" t="s">
        <v>383</v>
      </c>
      <c r="R47" s="76">
        <f>IFERROR(VLOOKUP(A47,'Customer Details'!$A$4:$C$12,3,FALSE),"")</f>
        <v>0</v>
      </c>
    </row>
    <row r="48" spans="1:18" ht="12" customHeight="1" x14ac:dyDescent="0.35">
      <c r="A48" s="5" t="s">
        <v>113</v>
      </c>
      <c r="B48" s="4">
        <v>1024185</v>
      </c>
      <c r="C48" s="3" t="s">
        <v>473</v>
      </c>
      <c r="D48" s="2">
        <v>1</v>
      </c>
      <c r="F48" s="37">
        <v>451</v>
      </c>
      <c r="G48" s="39">
        <v>496.1</v>
      </c>
      <c r="H48" s="43">
        <f t="shared" si="0"/>
        <v>451</v>
      </c>
      <c r="I48" s="43">
        <f t="shared" si="1"/>
        <v>496.1</v>
      </c>
      <c r="P48" s="32" t="s">
        <v>383</v>
      </c>
      <c r="R48" s="76">
        <f>IFERROR(VLOOKUP(A48,'Customer Details'!$A$4:$C$12,3,FALSE),"")</f>
        <v>0</v>
      </c>
    </row>
    <row r="49" spans="1:18" ht="12" customHeight="1" x14ac:dyDescent="0.35">
      <c r="A49" s="5" t="s">
        <v>113</v>
      </c>
      <c r="B49" s="4">
        <v>1024233</v>
      </c>
      <c r="C49" s="3" t="s">
        <v>474</v>
      </c>
      <c r="D49" s="2">
        <v>1</v>
      </c>
      <c r="E49" s="2" t="s">
        <v>551</v>
      </c>
      <c r="F49" s="37">
        <v>505</v>
      </c>
      <c r="G49" s="39">
        <v>555.5</v>
      </c>
      <c r="H49" s="43">
        <f t="shared" ref="H49:H80" si="6">IFERROR(F49*(1-R49),"")</f>
        <v>505</v>
      </c>
      <c r="I49" s="43">
        <f t="shared" si="1"/>
        <v>555.5</v>
      </c>
      <c r="P49" s="32" t="s">
        <v>383</v>
      </c>
      <c r="R49" s="76">
        <f>IFERROR(VLOOKUP(A49,'Customer Details'!$A$4:$C$12,3,FALSE),"")</f>
        <v>0</v>
      </c>
    </row>
    <row r="50" spans="1:18" s="119" customFormat="1" ht="24" customHeight="1" x14ac:dyDescent="0.25">
      <c r="A50" s="108"/>
      <c r="B50" s="108" t="s">
        <v>525</v>
      </c>
      <c r="C50" s="109"/>
      <c r="D50" s="110"/>
      <c r="E50" s="110"/>
      <c r="F50" s="120"/>
      <c r="G50" s="121"/>
      <c r="H50" s="121"/>
      <c r="I50" s="121"/>
      <c r="J50" s="115"/>
      <c r="K50" s="116"/>
      <c r="L50" s="115"/>
      <c r="M50" s="115"/>
      <c r="N50" s="115"/>
      <c r="O50" s="115"/>
      <c r="P50" s="115" t="s">
        <v>383</v>
      </c>
      <c r="Q50" s="132"/>
      <c r="R50" s="133" t="str">
        <f>IFERROR(VLOOKUP(A50,'Customer Details'!$A$4:$C$12,3,FALSE),"")</f>
        <v/>
      </c>
    </row>
    <row r="51" spans="1:18" ht="12" customHeight="1" x14ac:dyDescent="0.35">
      <c r="A51" s="5" t="s">
        <v>113</v>
      </c>
      <c r="B51" s="4">
        <v>1020124</v>
      </c>
      <c r="C51" s="3" t="s">
        <v>468</v>
      </c>
      <c r="D51" s="2">
        <v>5</v>
      </c>
      <c r="F51" s="37">
        <v>292</v>
      </c>
      <c r="G51" s="44">
        <v>321.2</v>
      </c>
      <c r="H51" s="43">
        <f t="shared" si="6"/>
        <v>292</v>
      </c>
      <c r="I51" s="43">
        <f t="shared" si="1"/>
        <v>321.20000000000005</v>
      </c>
      <c r="J51" s="32" t="s">
        <v>383</v>
      </c>
      <c r="K51" s="32" t="s">
        <v>383</v>
      </c>
      <c r="R51" s="76">
        <f>IFERROR(VLOOKUP(A51,'Customer Details'!$A$4:$C$12,3,FALSE),"")</f>
        <v>0</v>
      </c>
    </row>
    <row r="52" spans="1:18" ht="12" customHeight="1" x14ac:dyDescent="0.35">
      <c r="A52" s="5" t="s">
        <v>113</v>
      </c>
      <c r="B52" s="4">
        <v>1020172</v>
      </c>
      <c r="C52" s="3" t="s">
        <v>469</v>
      </c>
      <c r="D52" s="2">
        <v>5</v>
      </c>
      <c r="F52" s="37">
        <v>292</v>
      </c>
      <c r="G52" s="44">
        <v>321.2</v>
      </c>
      <c r="H52" s="43">
        <f t="shared" si="6"/>
        <v>292</v>
      </c>
      <c r="I52" s="43">
        <f t="shared" si="1"/>
        <v>321.20000000000005</v>
      </c>
      <c r="J52" s="32" t="s">
        <v>383</v>
      </c>
      <c r="K52" s="32" t="s">
        <v>383</v>
      </c>
      <c r="R52" s="76">
        <f>IFERROR(VLOOKUP(A52,'Customer Details'!$A$4:$C$12,3,FALSE),"")</f>
        <v>0</v>
      </c>
    </row>
    <row r="53" spans="1:18" ht="12" customHeight="1" x14ac:dyDescent="0.35">
      <c r="A53" s="5" t="s">
        <v>113</v>
      </c>
      <c r="B53" s="4">
        <v>1024171</v>
      </c>
      <c r="C53" s="3" t="s">
        <v>482</v>
      </c>
      <c r="D53" s="2">
        <v>1</v>
      </c>
      <c r="F53" s="37">
        <v>607</v>
      </c>
      <c r="G53" s="44">
        <v>667.7</v>
      </c>
      <c r="H53" s="43">
        <f t="shared" si="6"/>
        <v>607</v>
      </c>
      <c r="I53" s="43">
        <f t="shared" si="1"/>
        <v>667.7</v>
      </c>
      <c r="J53" s="32" t="s">
        <v>383</v>
      </c>
      <c r="K53" s="32" t="s">
        <v>383</v>
      </c>
      <c r="P53" s="32" t="s">
        <v>383</v>
      </c>
      <c r="R53" s="76">
        <f>IFERROR(VLOOKUP(A53,'Customer Details'!$A$4:$C$12,3,FALSE),"")</f>
        <v>0</v>
      </c>
    </row>
    <row r="54" spans="1:18" ht="12" customHeight="1" x14ac:dyDescent="0.35">
      <c r="A54" s="5" t="s">
        <v>113</v>
      </c>
      <c r="B54" s="4">
        <v>1024234</v>
      </c>
      <c r="C54" s="3" t="s">
        <v>483</v>
      </c>
      <c r="D54" s="2">
        <v>1</v>
      </c>
      <c r="F54" s="37">
        <v>660</v>
      </c>
      <c r="G54" s="44">
        <v>726</v>
      </c>
      <c r="H54" s="43">
        <f t="shared" si="6"/>
        <v>660</v>
      </c>
      <c r="I54" s="43">
        <f t="shared" si="1"/>
        <v>726.00000000000011</v>
      </c>
      <c r="J54" s="32" t="s">
        <v>383</v>
      </c>
      <c r="K54" s="32" t="s">
        <v>383</v>
      </c>
      <c r="P54" s="32" t="s">
        <v>383</v>
      </c>
      <c r="R54" s="76">
        <f>IFERROR(VLOOKUP(A54,'Customer Details'!$A$4:$C$12,3,FALSE),"")</f>
        <v>0</v>
      </c>
    </row>
    <row r="55" spans="1:18" s="119" customFormat="1" ht="24" customHeight="1" x14ac:dyDescent="0.25">
      <c r="A55" s="108"/>
      <c r="B55" s="108" t="s">
        <v>60</v>
      </c>
      <c r="C55" s="109"/>
      <c r="D55" s="110"/>
      <c r="E55" s="110"/>
      <c r="F55" s="120"/>
      <c r="G55" s="121"/>
      <c r="H55" s="121"/>
      <c r="I55" s="121"/>
      <c r="J55" s="115"/>
      <c r="K55" s="116"/>
      <c r="L55" s="115"/>
      <c r="M55" s="115"/>
      <c r="N55" s="115"/>
      <c r="O55" s="115"/>
      <c r="P55" s="115" t="s">
        <v>383</v>
      </c>
      <c r="Q55" s="132"/>
      <c r="R55" s="133" t="str">
        <f>IFERROR(VLOOKUP(A55,'Customer Details'!$A$4:$C$12,3,FALSE),"")</f>
        <v/>
      </c>
    </row>
    <row r="56" spans="1:18" s="10" customFormat="1" ht="12" customHeight="1" x14ac:dyDescent="0.35">
      <c r="A56" s="5" t="s">
        <v>113</v>
      </c>
      <c r="B56" s="18">
        <v>1032050</v>
      </c>
      <c r="C56" s="16" t="s">
        <v>96</v>
      </c>
      <c r="D56" s="17">
        <v>1</v>
      </c>
      <c r="E56" s="17"/>
      <c r="F56" s="37">
        <v>381</v>
      </c>
      <c r="G56" s="40">
        <v>419.1</v>
      </c>
      <c r="H56" s="43">
        <f t="shared" si="6"/>
        <v>381</v>
      </c>
      <c r="I56" s="43">
        <f t="shared" si="1"/>
        <v>419.1</v>
      </c>
      <c r="J56" s="32" t="s">
        <v>383</v>
      </c>
      <c r="K56" s="32" t="s">
        <v>383</v>
      </c>
      <c r="L56" s="33"/>
      <c r="M56" s="32" t="s">
        <v>383</v>
      </c>
      <c r="N56" s="33"/>
      <c r="O56" s="33"/>
      <c r="P56" s="32" t="s">
        <v>383</v>
      </c>
      <c r="Q56" s="17"/>
      <c r="R56" s="78">
        <f>IFERROR(VLOOKUP(A56,'Customer Details'!$A$4:$C$12,3,FALSE),"")</f>
        <v>0</v>
      </c>
    </row>
    <row r="57" spans="1:18" s="10" customFormat="1" ht="12" customHeight="1" x14ac:dyDescent="0.35">
      <c r="A57" s="5" t="s">
        <v>113</v>
      </c>
      <c r="B57" s="18">
        <v>1032066</v>
      </c>
      <c r="C57" s="16" t="s">
        <v>149</v>
      </c>
      <c r="D57" s="17">
        <v>1</v>
      </c>
      <c r="E57" s="17"/>
      <c r="F57" s="37">
        <v>408</v>
      </c>
      <c r="G57" s="40">
        <v>448.8</v>
      </c>
      <c r="H57" s="43">
        <f t="shared" si="6"/>
        <v>408</v>
      </c>
      <c r="I57" s="43">
        <f t="shared" si="1"/>
        <v>448.8</v>
      </c>
      <c r="J57" s="32" t="s">
        <v>383</v>
      </c>
      <c r="K57" s="32" t="s">
        <v>383</v>
      </c>
      <c r="L57" s="33"/>
      <c r="M57" s="32" t="s">
        <v>383</v>
      </c>
      <c r="N57" s="33"/>
      <c r="O57" s="33"/>
      <c r="P57" s="32" t="s">
        <v>383</v>
      </c>
      <c r="Q57" s="17"/>
      <c r="R57" s="78">
        <f>IFERROR(VLOOKUP(A57,'Customer Details'!$A$4:$C$12,3,FALSE),"")</f>
        <v>0</v>
      </c>
    </row>
    <row r="58" spans="1:18" s="10" customFormat="1" ht="12" customHeight="1" x14ac:dyDescent="0.35">
      <c r="A58" s="5" t="s">
        <v>113</v>
      </c>
      <c r="B58" s="18">
        <v>1037062</v>
      </c>
      <c r="C58" s="16" t="s">
        <v>150</v>
      </c>
      <c r="D58" s="17">
        <v>1</v>
      </c>
      <c r="E58" s="17"/>
      <c r="F58" s="37">
        <v>430</v>
      </c>
      <c r="G58" s="40">
        <v>473</v>
      </c>
      <c r="H58" s="43">
        <f t="shared" si="6"/>
        <v>430</v>
      </c>
      <c r="I58" s="43">
        <f t="shared" si="1"/>
        <v>473.00000000000006</v>
      </c>
      <c r="J58" s="32" t="s">
        <v>383</v>
      </c>
      <c r="K58" s="32" t="s">
        <v>383</v>
      </c>
      <c r="L58" s="33"/>
      <c r="M58" s="32" t="s">
        <v>383</v>
      </c>
      <c r="N58" s="33"/>
      <c r="O58" s="33"/>
      <c r="P58" s="32" t="s">
        <v>383</v>
      </c>
      <c r="Q58" s="17"/>
      <c r="R58" s="78">
        <f>IFERROR(VLOOKUP(A58,'Customer Details'!$A$4:$C$12,3,FALSE),"")</f>
        <v>0</v>
      </c>
    </row>
    <row r="59" spans="1:18" s="10" customFormat="1" ht="12" customHeight="1" x14ac:dyDescent="0.35">
      <c r="A59" s="5" t="s">
        <v>113</v>
      </c>
      <c r="B59" s="18">
        <v>1037803</v>
      </c>
      <c r="C59" s="16" t="s">
        <v>152</v>
      </c>
      <c r="D59" s="17">
        <v>1</v>
      </c>
      <c r="E59" s="2" t="s">
        <v>551</v>
      </c>
      <c r="F59" s="37">
        <v>537</v>
      </c>
      <c r="G59" s="40">
        <v>590.70000000000005</v>
      </c>
      <c r="H59" s="43">
        <f t="shared" si="6"/>
        <v>537</v>
      </c>
      <c r="I59" s="43">
        <f t="shared" si="1"/>
        <v>590.70000000000005</v>
      </c>
      <c r="J59" s="32" t="s">
        <v>383</v>
      </c>
      <c r="K59" s="32" t="s">
        <v>383</v>
      </c>
      <c r="L59" s="33"/>
      <c r="M59" s="32" t="s">
        <v>383</v>
      </c>
      <c r="N59" s="33"/>
      <c r="O59" s="33"/>
      <c r="P59" s="32" t="s">
        <v>383</v>
      </c>
      <c r="Q59" s="17"/>
      <c r="R59" s="78">
        <f>IFERROR(VLOOKUP(A59,'Customer Details'!$A$4:$C$12,3,FALSE),"")</f>
        <v>0</v>
      </c>
    </row>
    <row r="60" spans="1:18" s="10" customFormat="1" ht="12" customHeight="1" x14ac:dyDescent="0.35">
      <c r="A60" s="5" t="s">
        <v>113</v>
      </c>
      <c r="B60" s="18">
        <v>1039051</v>
      </c>
      <c r="C60" s="16" t="s">
        <v>151</v>
      </c>
      <c r="D60" s="17">
        <v>1</v>
      </c>
      <c r="E60" s="17"/>
      <c r="F60" s="37">
        <v>439</v>
      </c>
      <c r="G60" s="40">
        <v>482.9</v>
      </c>
      <c r="H60" s="43">
        <f t="shared" si="6"/>
        <v>439</v>
      </c>
      <c r="I60" s="43">
        <f t="shared" si="1"/>
        <v>482.90000000000003</v>
      </c>
      <c r="J60" s="32" t="s">
        <v>383</v>
      </c>
      <c r="K60" s="32" t="s">
        <v>383</v>
      </c>
      <c r="L60" s="33"/>
      <c r="M60" s="32" t="s">
        <v>383</v>
      </c>
      <c r="N60" s="33"/>
      <c r="O60" s="33"/>
      <c r="P60" s="32" t="s">
        <v>383</v>
      </c>
      <c r="Q60" s="17"/>
      <c r="R60" s="78">
        <f>IFERROR(VLOOKUP(A60,'Customer Details'!$A$4:$C$12,3,FALSE),"")</f>
        <v>0</v>
      </c>
    </row>
    <row r="61" spans="1:18" s="10" customFormat="1" ht="12" customHeight="1" x14ac:dyDescent="0.35">
      <c r="A61" s="5" t="s">
        <v>113</v>
      </c>
      <c r="B61" s="18">
        <v>1039065</v>
      </c>
      <c r="C61" s="16" t="s">
        <v>146</v>
      </c>
      <c r="D61" s="17">
        <v>1</v>
      </c>
      <c r="E61" s="2" t="s">
        <v>551</v>
      </c>
      <c r="F61" s="37">
        <v>490</v>
      </c>
      <c r="G61" s="40">
        <v>539</v>
      </c>
      <c r="H61" s="43">
        <f t="shared" si="6"/>
        <v>490</v>
      </c>
      <c r="I61" s="43">
        <f t="shared" si="1"/>
        <v>539</v>
      </c>
      <c r="J61" s="32" t="s">
        <v>383</v>
      </c>
      <c r="K61" s="32" t="s">
        <v>383</v>
      </c>
      <c r="L61" s="33"/>
      <c r="M61" s="32" t="s">
        <v>383</v>
      </c>
      <c r="N61" s="33"/>
      <c r="O61" s="33"/>
      <c r="P61" s="32" t="s">
        <v>383</v>
      </c>
      <c r="Q61" s="17"/>
      <c r="R61" s="78">
        <f>IFERROR(VLOOKUP(A61,'Customer Details'!$A$4:$C$12,3,FALSE),"")</f>
        <v>0</v>
      </c>
    </row>
    <row r="62" spans="1:18" ht="12" customHeight="1" x14ac:dyDescent="0.35">
      <c r="A62" s="5" t="s">
        <v>113</v>
      </c>
      <c r="B62" s="18">
        <v>1043037</v>
      </c>
      <c r="C62" s="16" t="s">
        <v>147</v>
      </c>
      <c r="D62" s="17">
        <v>1</v>
      </c>
      <c r="E62" s="17"/>
      <c r="F62" s="37">
        <v>545</v>
      </c>
      <c r="G62" s="39">
        <v>599.5</v>
      </c>
      <c r="H62" s="43">
        <f t="shared" si="6"/>
        <v>545</v>
      </c>
      <c r="I62" s="43">
        <f t="shared" si="1"/>
        <v>599.5</v>
      </c>
      <c r="L62" s="32" t="s">
        <v>383</v>
      </c>
      <c r="P62" s="32" t="s">
        <v>383</v>
      </c>
      <c r="Q62" s="17"/>
      <c r="R62" s="78">
        <f>IFERROR(VLOOKUP(A62,'Customer Details'!$A$4:$C$12,3,FALSE),"")</f>
        <v>0</v>
      </c>
    </row>
    <row r="63" spans="1:18" s="10" customFormat="1" ht="12" customHeight="1" x14ac:dyDescent="0.35">
      <c r="A63" s="5" t="s">
        <v>113</v>
      </c>
      <c r="B63" s="18">
        <v>1045041</v>
      </c>
      <c r="C63" s="16" t="s">
        <v>109</v>
      </c>
      <c r="D63" s="17">
        <v>1</v>
      </c>
      <c r="E63" s="17"/>
      <c r="F63" s="37">
        <v>564</v>
      </c>
      <c r="G63" s="40">
        <v>620.4</v>
      </c>
      <c r="H63" s="43">
        <f t="shared" si="6"/>
        <v>564</v>
      </c>
      <c r="I63" s="43">
        <f t="shared" si="1"/>
        <v>620.40000000000009</v>
      </c>
      <c r="J63" s="33"/>
      <c r="K63" s="33"/>
      <c r="L63" s="32" t="s">
        <v>383</v>
      </c>
      <c r="M63" s="33"/>
      <c r="N63" s="33"/>
      <c r="O63" s="33"/>
      <c r="P63" s="32" t="s">
        <v>383</v>
      </c>
      <c r="Q63" s="17"/>
      <c r="R63" s="78">
        <f>IFERROR(VLOOKUP(A63,'Customer Details'!$A$4:$C$12,3,FALSE),"")</f>
        <v>0</v>
      </c>
    </row>
    <row r="64" spans="1:18" s="10" customFormat="1" ht="12" customHeight="1" x14ac:dyDescent="0.35">
      <c r="A64" s="5" t="s">
        <v>113</v>
      </c>
      <c r="B64" s="18">
        <v>1049065</v>
      </c>
      <c r="C64" s="16" t="s">
        <v>110</v>
      </c>
      <c r="D64" s="17">
        <v>1</v>
      </c>
      <c r="E64" s="17"/>
      <c r="F64" s="37">
        <v>617</v>
      </c>
      <c r="G64" s="40">
        <v>678.7</v>
      </c>
      <c r="H64" s="43">
        <f t="shared" si="6"/>
        <v>617</v>
      </c>
      <c r="I64" s="43">
        <f t="shared" si="1"/>
        <v>678.7</v>
      </c>
      <c r="J64" s="33"/>
      <c r="K64" s="33"/>
      <c r="L64" s="32" t="s">
        <v>383</v>
      </c>
      <c r="M64" s="33"/>
      <c r="N64" s="33"/>
      <c r="O64" s="33"/>
      <c r="P64" s="32" t="s">
        <v>383</v>
      </c>
      <c r="Q64" s="17"/>
      <c r="R64" s="78">
        <f>IFERROR(VLOOKUP(A64,'Customer Details'!$A$4:$C$12,3,FALSE),"")</f>
        <v>0</v>
      </c>
    </row>
    <row r="65" spans="1:18" s="10" customFormat="1" ht="12" customHeight="1" x14ac:dyDescent="0.35">
      <c r="A65" s="5" t="s">
        <v>113</v>
      </c>
      <c r="B65" s="18">
        <v>1051029</v>
      </c>
      <c r="C65" s="16" t="s">
        <v>250</v>
      </c>
      <c r="D65" s="17">
        <v>1</v>
      </c>
      <c r="E65" s="17"/>
      <c r="F65" s="37">
        <v>660</v>
      </c>
      <c r="G65" s="40">
        <v>726</v>
      </c>
      <c r="H65" s="43">
        <f t="shared" si="6"/>
        <v>660</v>
      </c>
      <c r="I65" s="43">
        <f t="shared" si="1"/>
        <v>726.00000000000011</v>
      </c>
      <c r="J65" s="33"/>
      <c r="K65" s="33"/>
      <c r="L65" s="32" t="s">
        <v>383</v>
      </c>
      <c r="M65" s="33"/>
      <c r="N65" s="33"/>
      <c r="O65" s="33"/>
      <c r="P65" s="32" t="s">
        <v>383</v>
      </c>
      <c r="Q65" s="17"/>
      <c r="R65" s="78">
        <f>IFERROR(VLOOKUP(A65,'Customer Details'!$A$4:$C$12,3,FALSE),"")</f>
        <v>0</v>
      </c>
    </row>
    <row r="66" spans="1:18" s="119" customFormat="1" ht="24" customHeight="1" x14ac:dyDescent="0.25">
      <c r="A66" s="108"/>
      <c r="B66" s="108" t="s">
        <v>277</v>
      </c>
      <c r="C66" s="109"/>
      <c r="D66" s="110"/>
      <c r="E66" s="110"/>
      <c r="F66" s="120"/>
      <c r="G66" s="121"/>
      <c r="H66" s="121"/>
      <c r="I66" s="121"/>
      <c r="J66" s="115"/>
      <c r="K66" s="116"/>
      <c r="L66" s="115"/>
      <c r="M66" s="115"/>
      <c r="N66" s="115"/>
      <c r="O66" s="115"/>
      <c r="P66" s="115"/>
      <c r="Q66" s="132"/>
      <c r="R66" s="133" t="str">
        <f>IFERROR(VLOOKUP(A66,'Customer Details'!$A$4:$C$12,3,FALSE),"")</f>
        <v/>
      </c>
    </row>
    <row r="67" spans="1:18" ht="12" customHeight="1" x14ac:dyDescent="0.35">
      <c r="A67" s="5" t="s">
        <v>113</v>
      </c>
      <c r="B67" s="4">
        <v>1032968</v>
      </c>
      <c r="C67" s="3" t="s">
        <v>251</v>
      </c>
      <c r="D67" s="2">
        <v>1</v>
      </c>
      <c r="E67" s="2" t="s">
        <v>551</v>
      </c>
      <c r="F67" s="37">
        <v>395</v>
      </c>
      <c r="G67" s="44">
        <v>434.5</v>
      </c>
      <c r="H67" s="43">
        <f t="shared" si="6"/>
        <v>395</v>
      </c>
      <c r="I67" s="43">
        <f t="shared" si="1"/>
        <v>434.50000000000006</v>
      </c>
      <c r="J67" s="32" t="s">
        <v>383</v>
      </c>
      <c r="K67" s="32" t="s">
        <v>383</v>
      </c>
      <c r="M67" s="32" t="s">
        <v>383</v>
      </c>
      <c r="R67" s="76">
        <f>IFERROR(VLOOKUP(A67,'Customer Details'!$A$4:$C$12,3,FALSE),"")</f>
        <v>0</v>
      </c>
    </row>
    <row r="68" spans="1:18" ht="12" customHeight="1" x14ac:dyDescent="0.35">
      <c r="A68" s="5" t="s">
        <v>113</v>
      </c>
      <c r="B68" s="4">
        <v>1032099</v>
      </c>
      <c r="C68" s="3" t="s">
        <v>88</v>
      </c>
      <c r="D68" s="2">
        <v>1</v>
      </c>
      <c r="F68" s="37">
        <v>417</v>
      </c>
      <c r="G68" s="44">
        <v>458.7</v>
      </c>
      <c r="H68" s="43">
        <f t="shared" si="6"/>
        <v>417</v>
      </c>
      <c r="I68" s="43">
        <f t="shared" si="1"/>
        <v>458.70000000000005</v>
      </c>
      <c r="J68" s="32" t="s">
        <v>383</v>
      </c>
      <c r="K68" s="32" t="s">
        <v>383</v>
      </c>
      <c r="M68" s="32" t="s">
        <v>383</v>
      </c>
      <c r="R68" s="76">
        <f>IFERROR(VLOOKUP(A68,'Customer Details'!$A$4:$C$12,3,FALSE),"")</f>
        <v>0</v>
      </c>
    </row>
    <row r="69" spans="1:18" ht="12" customHeight="1" x14ac:dyDescent="0.35">
      <c r="A69" s="5" t="s">
        <v>113</v>
      </c>
      <c r="B69" s="4">
        <v>1037351</v>
      </c>
      <c r="C69" s="3" t="s">
        <v>89</v>
      </c>
      <c r="D69" s="2">
        <v>1</v>
      </c>
      <c r="E69" s="2" t="s">
        <v>551</v>
      </c>
      <c r="F69" s="37">
        <v>452</v>
      </c>
      <c r="G69" s="44">
        <v>497.2</v>
      </c>
      <c r="H69" s="43">
        <f t="shared" si="6"/>
        <v>452</v>
      </c>
      <c r="I69" s="43">
        <f t="shared" si="1"/>
        <v>497.20000000000005</v>
      </c>
      <c r="J69" s="32" t="s">
        <v>383</v>
      </c>
      <c r="K69" s="32" t="s">
        <v>383</v>
      </c>
      <c r="M69" s="32" t="s">
        <v>383</v>
      </c>
      <c r="R69" s="76">
        <f>IFERROR(VLOOKUP(A69,'Customer Details'!$A$4:$C$12,3,FALSE),"")</f>
        <v>0</v>
      </c>
    </row>
    <row r="70" spans="1:18" ht="12" customHeight="1" x14ac:dyDescent="0.35">
      <c r="A70" s="5" t="s">
        <v>113</v>
      </c>
      <c r="B70" s="4">
        <v>1039110</v>
      </c>
      <c r="C70" s="3" t="s">
        <v>90</v>
      </c>
      <c r="D70" s="2">
        <v>1</v>
      </c>
      <c r="E70" s="2" t="s">
        <v>551</v>
      </c>
      <c r="F70" s="37">
        <v>464</v>
      </c>
      <c r="G70" s="44">
        <v>510.4</v>
      </c>
      <c r="H70" s="43">
        <f t="shared" si="6"/>
        <v>464</v>
      </c>
      <c r="I70" s="43">
        <f t="shared" si="1"/>
        <v>510.40000000000003</v>
      </c>
      <c r="J70" s="32" t="s">
        <v>383</v>
      </c>
      <c r="K70" s="32" t="s">
        <v>383</v>
      </c>
      <c r="M70" s="32" t="s">
        <v>383</v>
      </c>
      <c r="R70" s="76">
        <f>IFERROR(VLOOKUP(A70,'Customer Details'!$A$4:$C$12,3,FALSE),"")</f>
        <v>0</v>
      </c>
    </row>
    <row r="71" spans="1:18" ht="12" customHeight="1" x14ac:dyDescent="0.35">
      <c r="A71" s="5" t="s">
        <v>113</v>
      </c>
      <c r="B71" s="4">
        <v>1039111</v>
      </c>
      <c r="C71" s="3" t="s">
        <v>91</v>
      </c>
      <c r="D71" s="2">
        <v>1</v>
      </c>
      <c r="F71" s="37">
        <v>503</v>
      </c>
      <c r="G71" s="44">
        <v>553.29999999999995</v>
      </c>
      <c r="H71" s="43">
        <f t="shared" si="6"/>
        <v>503</v>
      </c>
      <c r="I71" s="43">
        <f t="shared" si="1"/>
        <v>553.30000000000007</v>
      </c>
      <c r="J71" s="32" t="s">
        <v>383</v>
      </c>
      <c r="K71" s="32" t="s">
        <v>383</v>
      </c>
      <c r="M71" s="32" t="s">
        <v>383</v>
      </c>
      <c r="R71" s="76">
        <f>IFERROR(VLOOKUP(A71,'Customer Details'!$A$4:$C$12,3,FALSE),"")</f>
        <v>0</v>
      </c>
    </row>
    <row r="72" spans="1:18" s="119" customFormat="1" ht="24" customHeight="1" x14ac:dyDescent="0.25">
      <c r="A72" s="108"/>
      <c r="B72" s="108" t="s">
        <v>179</v>
      </c>
      <c r="C72" s="109"/>
      <c r="D72" s="110"/>
      <c r="E72" s="110"/>
      <c r="F72" s="120"/>
      <c r="G72" s="121"/>
      <c r="H72" s="121"/>
      <c r="I72" s="121"/>
      <c r="J72" s="115"/>
      <c r="K72" s="116"/>
      <c r="L72" s="115"/>
      <c r="M72" s="115"/>
      <c r="N72" s="115"/>
      <c r="O72" s="115"/>
      <c r="P72" s="115" t="s">
        <v>383</v>
      </c>
      <c r="Q72" s="132"/>
      <c r="R72" s="133" t="str">
        <f>IFERROR(VLOOKUP(A72,'Customer Details'!$A$4:$C$12,3,FALSE),"")</f>
        <v/>
      </c>
    </row>
    <row r="73" spans="1:18" ht="12" customHeight="1" x14ac:dyDescent="0.35">
      <c r="A73" s="5" t="s">
        <v>113</v>
      </c>
      <c r="B73" s="3">
        <v>1032448</v>
      </c>
      <c r="C73" s="3" t="s">
        <v>293</v>
      </c>
      <c r="D73" s="2">
        <v>1</v>
      </c>
      <c r="F73" s="37">
        <v>543</v>
      </c>
      <c r="G73" s="39">
        <v>597.29999999999995</v>
      </c>
      <c r="H73" s="43">
        <f t="shared" si="6"/>
        <v>543</v>
      </c>
      <c r="I73" s="43">
        <f t="shared" si="1"/>
        <v>597.30000000000007</v>
      </c>
      <c r="J73" s="32" t="s">
        <v>383</v>
      </c>
      <c r="K73" s="32" t="s">
        <v>383</v>
      </c>
      <c r="M73" s="32" t="s">
        <v>383</v>
      </c>
      <c r="P73" s="32" t="s">
        <v>383</v>
      </c>
      <c r="R73" s="76">
        <f>IFERROR(VLOOKUP(A73,'Customer Details'!$A$4:$C$12,3,FALSE),"")</f>
        <v>0</v>
      </c>
    </row>
    <row r="74" spans="1:18" ht="12" customHeight="1" x14ac:dyDescent="0.35">
      <c r="A74" s="5" t="s">
        <v>113</v>
      </c>
      <c r="B74" s="3">
        <v>1032558</v>
      </c>
      <c r="C74" s="3" t="s">
        <v>295</v>
      </c>
      <c r="D74" s="2">
        <v>1</v>
      </c>
      <c r="F74" s="37">
        <v>563</v>
      </c>
      <c r="G74" s="39">
        <v>619.29999999999995</v>
      </c>
      <c r="H74" s="43">
        <f t="shared" si="6"/>
        <v>563</v>
      </c>
      <c r="I74" s="43">
        <f t="shared" si="1"/>
        <v>619.30000000000007</v>
      </c>
      <c r="J74" s="32" t="s">
        <v>383</v>
      </c>
      <c r="K74" s="32" t="s">
        <v>383</v>
      </c>
      <c r="M74" s="32" t="s">
        <v>383</v>
      </c>
      <c r="P74" s="32" t="s">
        <v>383</v>
      </c>
      <c r="R74" s="76">
        <f>IFERROR(VLOOKUP(A74,'Customer Details'!$A$4:$C$12,3,FALSE),"")</f>
        <v>0</v>
      </c>
    </row>
    <row r="75" spans="1:18" ht="12" customHeight="1" x14ac:dyDescent="0.35">
      <c r="A75" s="5" t="s">
        <v>113</v>
      </c>
      <c r="B75" s="3">
        <v>1037432</v>
      </c>
      <c r="C75" s="3" t="s">
        <v>236</v>
      </c>
      <c r="D75" s="2">
        <v>1</v>
      </c>
      <c r="F75" s="37">
        <v>571</v>
      </c>
      <c r="G75" s="39">
        <v>628.1</v>
      </c>
      <c r="H75" s="43">
        <f t="shared" si="6"/>
        <v>571</v>
      </c>
      <c r="I75" s="43">
        <f t="shared" si="1"/>
        <v>628.1</v>
      </c>
      <c r="J75" s="32" t="s">
        <v>383</v>
      </c>
      <c r="K75" s="32" t="s">
        <v>383</v>
      </c>
      <c r="M75" s="32" t="s">
        <v>383</v>
      </c>
      <c r="P75" s="32" t="s">
        <v>383</v>
      </c>
      <c r="R75" s="76">
        <f>IFERROR(VLOOKUP(A75,'Customer Details'!$A$4:$C$12,3,FALSE),"")</f>
        <v>0</v>
      </c>
    </row>
    <row r="76" spans="1:18" ht="12" customHeight="1" x14ac:dyDescent="0.35">
      <c r="A76" s="5" t="s">
        <v>113</v>
      </c>
      <c r="B76" s="3">
        <v>1037553</v>
      </c>
      <c r="C76" s="3" t="s">
        <v>237</v>
      </c>
      <c r="D76" s="2">
        <v>1</v>
      </c>
      <c r="F76" s="37">
        <v>593</v>
      </c>
      <c r="G76" s="39">
        <v>652.29999999999995</v>
      </c>
      <c r="H76" s="43">
        <f t="shared" si="6"/>
        <v>593</v>
      </c>
      <c r="I76" s="43">
        <f t="shared" si="1"/>
        <v>652.30000000000007</v>
      </c>
      <c r="J76" s="32" t="s">
        <v>383</v>
      </c>
      <c r="K76" s="32" t="s">
        <v>383</v>
      </c>
      <c r="M76" s="32" t="s">
        <v>383</v>
      </c>
      <c r="P76" s="32" t="s">
        <v>383</v>
      </c>
      <c r="R76" s="76">
        <f>IFERROR(VLOOKUP(A76,'Customer Details'!$A$4:$C$12,3,FALSE),"")</f>
        <v>0</v>
      </c>
    </row>
    <row r="77" spans="1:18" ht="12" customHeight="1" x14ac:dyDescent="0.35">
      <c r="A77" s="5" t="s">
        <v>113</v>
      </c>
      <c r="B77" s="3">
        <v>1032877</v>
      </c>
      <c r="C77" s="3" t="s">
        <v>153</v>
      </c>
      <c r="D77" s="2">
        <v>1</v>
      </c>
      <c r="E77" s="2" t="s">
        <v>551</v>
      </c>
      <c r="F77" s="37">
        <v>667</v>
      </c>
      <c r="G77" s="39">
        <v>733.7</v>
      </c>
      <c r="H77" s="43">
        <f t="shared" si="6"/>
        <v>667</v>
      </c>
      <c r="I77" s="43">
        <f t="shared" si="1"/>
        <v>733.7</v>
      </c>
      <c r="J77" s="32" t="s">
        <v>383</v>
      </c>
      <c r="K77" s="32" t="s">
        <v>383</v>
      </c>
      <c r="M77" s="32" t="s">
        <v>383</v>
      </c>
      <c r="P77" s="32" t="s">
        <v>383</v>
      </c>
      <c r="R77" s="76">
        <f>IFERROR(VLOOKUP(A77,'Customer Details'!$A$4:$C$12,3,FALSE),"")</f>
        <v>0</v>
      </c>
    </row>
    <row r="78" spans="1:18" ht="12" customHeight="1" x14ac:dyDescent="0.35">
      <c r="A78" s="5" t="s">
        <v>113</v>
      </c>
      <c r="B78" s="3">
        <v>1039378</v>
      </c>
      <c r="C78" s="3" t="s">
        <v>238</v>
      </c>
      <c r="D78" s="2">
        <v>1</v>
      </c>
      <c r="F78" s="37">
        <v>601</v>
      </c>
      <c r="G78" s="39">
        <v>661.1</v>
      </c>
      <c r="H78" s="43">
        <f t="shared" si="6"/>
        <v>601</v>
      </c>
      <c r="I78" s="43">
        <f t="shared" si="1"/>
        <v>661.1</v>
      </c>
      <c r="J78" s="32" t="s">
        <v>383</v>
      </c>
      <c r="K78" s="32" t="s">
        <v>383</v>
      </c>
      <c r="M78" s="32" t="s">
        <v>383</v>
      </c>
      <c r="P78" s="32" t="s">
        <v>383</v>
      </c>
      <c r="R78" s="76">
        <f>IFERROR(VLOOKUP(A78,'Customer Details'!$A$4:$C$12,3,FALSE),"")</f>
        <v>0</v>
      </c>
    </row>
    <row r="79" spans="1:18" ht="12" customHeight="1" x14ac:dyDescent="0.35">
      <c r="A79" s="5" t="s">
        <v>113</v>
      </c>
      <c r="B79" s="3">
        <v>1043171</v>
      </c>
      <c r="C79" s="3" t="s">
        <v>139</v>
      </c>
      <c r="D79" s="2">
        <v>1</v>
      </c>
      <c r="F79" s="37">
        <v>678</v>
      </c>
      <c r="G79" s="39">
        <v>745.8</v>
      </c>
      <c r="H79" s="43">
        <f t="shared" si="6"/>
        <v>678</v>
      </c>
      <c r="I79" s="43">
        <f t="shared" si="1"/>
        <v>745.80000000000007</v>
      </c>
      <c r="J79" s="32"/>
      <c r="K79" s="32"/>
      <c r="L79" s="32" t="s">
        <v>383</v>
      </c>
      <c r="M79" s="32"/>
      <c r="P79" s="32" t="s">
        <v>383</v>
      </c>
      <c r="R79" s="76">
        <f>IFERROR(VLOOKUP(A79,'Customer Details'!$A$4:$C$12,3,FALSE),"")</f>
        <v>0</v>
      </c>
    </row>
    <row r="80" spans="1:18" ht="12" customHeight="1" x14ac:dyDescent="0.35">
      <c r="A80" s="5" t="s">
        <v>113</v>
      </c>
      <c r="B80" s="3">
        <v>1045344</v>
      </c>
      <c r="C80" s="3" t="s">
        <v>140</v>
      </c>
      <c r="D80" s="2">
        <v>1</v>
      </c>
      <c r="F80" s="37">
        <v>713</v>
      </c>
      <c r="G80" s="39">
        <v>784.3</v>
      </c>
      <c r="H80" s="43">
        <f t="shared" si="6"/>
        <v>713</v>
      </c>
      <c r="I80" s="43">
        <f t="shared" si="1"/>
        <v>784.30000000000007</v>
      </c>
      <c r="J80" s="32"/>
      <c r="K80" s="32"/>
      <c r="L80" s="32" t="s">
        <v>383</v>
      </c>
      <c r="M80" s="32"/>
      <c r="P80" s="32" t="s">
        <v>383</v>
      </c>
      <c r="R80" s="76">
        <f>IFERROR(VLOOKUP(A80,'Customer Details'!$A$4:$C$12,3,FALSE),"")</f>
        <v>0</v>
      </c>
    </row>
    <row r="81" spans="1:18" ht="12" customHeight="1" x14ac:dyDescent="0.35">
      <c r="A81" s="5" t="s">
        <v>113</v>
      </c>
      <c r="B81" s="3">
        <v>1049447</v>
      </c>
      <c r="C81" s="3" t="s">
        <v>264</v>
      </c>
      <c r="D81" s="2">
        <v>1</v>
      </c>
      <c r="F81" s="37">
        <v>772</v>
      </c>
      <c r="G81" s="39">
        <v>849.2</v>
      </c>
      <c r="H81" s="43">
        <f t="shared" ref="H81:H101" si="7">IFERROR(F81*(1-R81),"")</f>
        <v>772</v>
      </c>
      <c r="I81" s="43">
        <f t="shared" ref="I81:I158" si="8">IFERROR(H81*1.1,"")</f>
        <v>849.2</v>
      </c>
      <c r="J81" s="32"/>
      <c r="K81" s="32"/>
      <c r="L81" s="32" t="s">
        <v>383</v>
      </c>
      <c r="M81" s="32"/>
      <c r="P81" s="32" t="s">
        <v>383</v>
      </c>
      <c r="R81" s="76">
        <f>IFERROR(VLOOKUP(A81,'Customer Details'!$A$4:$C$12,3,FALSE),"")</f>
        <v>0</v>
      </c>
    </row>
    <row r="82" spans="1:18" ht="12" customHeight="1" x14ac:dyDescent="0.35">
      <c r="A82" s="5" t="s">
        <v>113</v>
      </c>
      <c r="B82" s="3">
        <v>1051304</v>
      </c>
      <c r="C82" s="3" t="s">
        <v>265</v>
      </c>
      <c r="D82" s="2">
        <v>1</v>
      </c>
      <c r="F82" s="37">
        <v>888</v>
      </c>
      <c r="G82" s="39">
        <v>976.8</v>
      </c>
      <c r="H82" s="43">
        <f t="shared" si="7"/>
        <v>888</v>
      </c>
      <c r="I82" s="43">
        <f t="shared" si="8"/>
        <v>976.80000000000007</v>
      </c>
      <c r="L82" s="32" t="s">
        <v>383</v>
      </c>
      <c r="P82" s="32" t="s">
        <v>383</v>
      </c>
      <c r="R82" s="76">
        <f>IFERROR(VLOOKUP(A82,'Customer Details'!$A$4:$C$12,3,FALSE),"")</f>
        <v>0</v>
      </c>
    </row>
    <row r="83" spans="1:18" s="119" customFormat="1" ht="24" customHeight="1" x14ac:dyDescent="0.25">
      <c r="A83" s="108"/>
      <c r="B83" s="108" t="s">
        <v>180</v>
      </c>
      <c r="C83" s="109"/>
      <c r="D83" s="110"/>
      <c r="E83" s="110"/>
      <c r="F83" s="120"/>
      <c r="G83" s="121"/>
      <c r="H83" s="121"/>
      <c r="I83" s="121"/>
      <c r="J83" s="115"/>
      <c r="K83" s="116"/>
      <c r="L83" s="115"/>
      <c r="M83" s="115"/>
      <c r="N83" s="115"/>
      <c r="O83" s="115"/>
      <c r="P83" s="115"/>
      <c r="Q83" s="132"/>
      <c r="R83" s="133" t="str">
        <f>IFERROR(VLOOKUP(A83,'Customer Details'!$A$4:$C$12,3,FALSE),"")</f>
        <v/>
      </c>
    </row>
    <row r="84" spans="1:18" ht="12" customHeight="1" x14ac:dyDescent="0.35">
      <c r="A84" s="5" t="s">
        <v>113</v>
      </c>
      <c r="B84" s="3">
        <v>1032535</v>
      </c>
      <c r="C84" s="3" t="s">
        <v>289</v>
      </c>
      <c r="D84" s="2">
        <v>1</v>
      </c>
      <c r="E84" s="2" t="s">
        <v>551</v>
      </c>
      <c r="F84" s="37">
        <v>554</v>
      </c>
      <c r="G84" s="44">
        <v>609.4</v>
      </c>
      <c r="H84" s="43">
        <f t="shared" si="7"/>
        <v>554</v>
      </c>
      <c r="I84" s="43">
        <f t="shared" si="8"/>
        <v>609.40000000000009</v>
      </c>
      <c r="J84" s="32" t="s">
        <v>383</v>
      </c>
      <c r="M84" s="32" t="s">
        <v>383</v>
      </c>
      <c r="R84" s="76">
        <f>IFERROR(VLOOKUP(A84,'Customer Details'!$A$4:$C$12,3,FALSE),"")</f>
        <v>0</v>
      </c>
    </row>
    <row r="85" spans="1:18" ht="12" customHeight="1" x14ac:dyDescent="0.35">
      <c r="A85" s="5" t="s">
        <v>113</v>
      </c>
      <c r="B85" s="3">
        <v>1032537</v>
      </c>
      <c r="C85" s="3" t="s">
        <v>290</v>
      </c>
      <c r="D85" s="2">
        <v>1</v>
      </c>
      <c r="F85" s="37">
        <v>578</v>
      </c>
      <c r="G85" s="44">
        <v>635.79999999999995</v>
      </c>
      <c r="H85" s="43">
        <f t="shared" si="7"/>
        <v>578</v>
      </c>
      <c r="I85" s="43">
        <f t="shared" si="8"/>
        <v>635.80000000000007</v>
      </c>
      <c r="J85" s="32" t="s">
        <v>383</v>
      </c>
      <c r="M85" s="32" t="s">
        <v>383</v>
      </c>
      <c r="R85" s="76">
        <f>IFERROR(VLOOKUP(A85,'Customer Details'!$A$4:$C$12,3,FALSE),"")</f>
        <v>0</v>
      </c>
    </row>
    <row r="86" spans="1:18" ht="12" customHeight="1" x14ac:dyDescent="0.35">
      <c r="A86" s="5" t="s">
        <v>113</v>
      </c>
      <c r="B86" s="3">
        <v>1039445</v>
      </c>
      <c r="C86" s="3" t="s">
        <v>291</v>
      </c>
      <c r="D86" s="2">
        <v>1</v>
      </c>
      <c r="F86" s="37">
        <v>611</v>
      </c>
      <c r="G86" s="44">
        <v>672.1</v>
      </c>
      <c r="H86" s="43">
        <f t="shared" si="7"/>
        <v>611</v>
      </c>
      <c r="I86" s="43">
        <f t="shared" si="8"/>
        <v>672.1</v>
      </c>
      <c r="J86" s="32" t="s">
        <v>383</v>
      </c>
      <c r="M86" s="32" t="s">
        <v>383</v>
      </c>
      <c r="R86" s="76">
        <f>IFERROR(VLOOKUP(A86,'Customer Details'!$A$4:$C$12,3,FALSE),"")</f>
        <v>0</v>
      </c>
    </row>
    <row r="87" spans="1:18" ht="12" customHeight="1" x14ac:dyDescent="0.35">
      <c r="A87" s="5" t="s">
        <v>113</v>
      </c>
      <c r="B87" s="3">
        <v>1039447</v>
      </c>
      <c r="C87" s="3" t="s">
        <v>292</v>
      </c>
      <c r="D87" s="2">
        <v>1</v>
      </c>
      <c r="F87" s="37">
        <v>627</v>
      </c>
      <c r="G87" s="44">
        <v>689.7</v>
      </c>
      <c r="H87" s="43">
        <f t="shared" si="7"/>
        <v>627</v>
      </c>
      <c r="I87" s="43">
        <f t="shared" si="8"/>
        <v>689.7</v>
      </c>
      <c r="J87" s="32" t="s">
        <v>383</v>
      </c>
      <c r="M87" s="32" t="s">
        <v>383</v>
      </c>
      <c r="R87" s="76">
        <f>IFERROR(VLOOKUP(A87,'Customer Details'!$A$4:$C$12,3,FALSE),"")</f>
        <v>0</v>
      </c>
    </row>
    <row r="88" spans="1:18" s="119" customFormat="1" ht="24" customHeight="1" x14ac:dyDescent="0.25">
      <c r="A88" s="108"/>
      <c r="B88" s="108" t="s">
        <v>485</v>
      </c>
      <c r="C88" s="109"/>
      <c r="D88" s="110"/>
      <c r="E88" s="110"/>
      <c r="F88" s="120"/>
      <c r="G88" s="121"/>
      <c r="H88" s="121"/>
      <c r="I88" s="121"/>
      <c r="J88" s="115"/>
      <c r="K88" s="116"/>
      <c r="L88" s="115"/>
      <c r="M88" s="115"/>
      <c r="N88" s="115"/>
      <c r="O88" s="115"/>
      <c r="P88" s="115"/>
      <c r="Q88" s="110"/>
      <c r="R88" s="118" t="str">
        <f>IFERROR(VLOOKUP(A88,'Customer Details'!$A$4:$C$12,3,FALSE),"")</f>
        <v/>
      </c>
    </row>
    <row r="89" spans="1:18" ht="12" customHeight="1" x14ac:dyDescent="0.35">
      <c r="A89" s="5" t="s">
        <v>113</v>
      </c>
      <c r="B89" s="3">
        <v>1001788</v>
      </c>
      <c r="C89" s="3" t="s">
        <v>461</v>
      </c>
      <c r="D89" s="2">
        <v>1</v>
      </c>
      <c r="E89" s="2" t="s">
        <v>551</v>
      </c>
      <c r="F89" s="37">
        <v>507</v>
      </c>
      <c r="G89" s="44">
        <v>557.70000000000005</v>
      </c>
      <c r="H89" s="43">
        <f t="shared" si="7"/>
        <v>507</v>
      </c>
      <c r="I89" s="43">
        <f t="shared" ref="I89:I101" si="9">IFERROR(H89*1.1,"")</f>
        <v>557.70000000000005</v>
      </c>
      <c r="J89" s="32" t="s">
        <v>383</v>
      </c>
      <c r="M89" s="32"/>
      <c r="R89" s="76">
        <f>IFERROR(VLOOKUP(A89,'Customer Details'!$A$4:$C$12,3,FALSE),"")</f>
        <v>0</v>
      </c>
    </row>
    <row r="90" spans="1:18" ht="12" customHeight="1" x14ac:dyDescent="0.35">
      <c r="A90" s="5" t="s">
        <v>113</v>
      </c>
      <c r="B90" s="3">
        <v>1001783</v>
      </c>
      <c r="C90" s="3" t="s">
        <v>462</v>
      </c>
      <c r="D90" s="2">
        <v>1</v>
      </c>
      <c r="E90" s="2" t="s">
        <v>551</v>
      </c>
      <c r="F90" s="37">
        <v>518</v>
      </c>
      <c r="G90" s="44">
        <v>569.79999999999995</v>
      </c>
      <c r="H90" s="43">
        <f t="shared" si="7"/>
        <v>518</v>
      </c>
      <c r="I90" s="43">
        <f t="shared" si="9"/>
        <v>569.80000000000007</v>
      </c>
      <c r="J90" s="32" t="s">
        <v>383</v>
      </c>
      <c r="M90" s="32"/>
      <c r="R90" s="76">
        <f>IFERROR(VLOOKUP(A90,'Customer Details'!$A$4:$C$12,3,FALSE),"")</f>
        <v>0</v>
      </c>
    </row>
    <row r="91" spans="1:18" s="119" customFormat="1" ht="24" customHeight="1" x14ac:dyDescent="0.25">
      <c r="A91" s="108"/>
      <c r="B91" s="108" t="s">
        <v>486</v>
      </c>
      <c r="C91" s="109"/>
      <c r="D91" s="110"/>
      <c r="E91" s="110"/>
      <c r="F91" s="120"/>
      <c r="G91" s="121"/>
      <c r="H91" s="121"/>
      <c r="I91" s="121"/>
      <c r="J91" s="115"/>
      <c r="K91" s="116"/>
      <c r="L91" s="115"/>
      <c r="M91" s="115"/>
      <c r="N91" s="115"/>
      <c r="O91" s="115"/>
      <c r="P91" s="115"/>
      <c r="Q91" s="132"/>
      <c r="R91" s="133" t="str">
        <f>IFERROR(VLOOKUP(A91,'Customer Details'!$A$4:$C$12,3,FALSE),"")</f>
        <v/>
      </c>
    </row>
    <row r="92" spans="1:18" ht="12" customHeight="1" x14ac:dyDescent="0.35">
      <c r="A92" s="5" t="s">
        <v>113</v>
      </c>
      <c r="B92" s="4">
        <v>1001781</v>
      </c>
      <c r="C92" s="3" t="s">
        <v>484</v>
      </c>
      <c r="D92" s="2">
        <v>1</v>
      </c>
      <c r="E92" s="2" t="s">
        <v>551</v>
      </c>
      <c r="F92" s="37">
        <v>590</v>
      </c>
      <c r="G92" s="44">
        <v>649</v>
      </c>
      <c r="H92" s="43">
        <f t="shared" si="7"/>
        <v>590</v>
      </c>
      <c r="I92" s="43">
        <f>IFERROR(H92*1.1,"")</f>
        <v>649</v>
      </c>
      <c r="J92" s="32" t="s">
        <v>383</v>
      </c>
      <c r="R92" s="76">
        <f>IFERROR(VLOOKUP(A92,'Customer Details'!$A$4:$C$12,3,FALSE),"")</f>
        <v>0</v>
      </c>
    </row>
    <row r="93" spans="1:18" ht="12" customHeight="1" x14ac:dyDescent="0.35">
      <c r="A93" s="5" t="s">
        <v>113</v>
      </c>
      <c r="B93" s="3">
        <v>1001786</v>
      </c>
      <c r="C93" s="3" t="s">
        <v>464</v>
      </c>
      <c r="D93" s="2">
        <v>1</v>
      </c>
      <c r="F93" s="37">
        <v>693</v>
      </c>
      <c r="G93" s="44">
        <v>762.3</v>
      </c>
      <c r="H93" s="43">
        <f t="shared" si="7"/>
        <v>693</v>
      </c>
      <c r="I93" s="43">
        <f t="shared" si="9"/>
        <v>762.30000000000007</v>
      </c>
      <c r="J93" s="32" t="s">
        <v>383</v>
      </c>
      <c r="M93" s="32"/>
      <c r="R93" s="76">
        <f>IFERROR(VLOOKUP(A93,'Customer Details'!$A$4:$C$12,3,FALSE),"")</f>
        <v>0</v>
      </c>
    </row>
    <row r="94" spans="1:18" ht="12" customHeight="1" x14ac:dyDescent="0.35">
      <c r="A94" s="5" t="s">
        <v>113</v>
      </c>
      <c r="B94" s="3">
        <v>1001780</v>
      </c>
      <c r="C94" s="3" t="s">
        <v>463</v>
      </c>
      <c r="D94" s="2">
        <v>1</v>
      </c>
      <c r="F94" s="37">
        <v>704</v>
      </c>
      <c r="G94" s="44">
        <v>774.4</v>
      </c>
      <c r="H94" s="43">
        <f t="shared" si="7"/>
        <v>704</v>
      </c>
      <c r="I94" s="43">
        <f t="shared" si="9"/>
        <v>774.40000000000009</v>
      </c>
      <c r="J94" s="32" t="s">
        <v>383</v>
      </c>
      <c r="M94" s="32"/>
      <c r="R94" s="76">
        <f>IFERROR(VLOOKUP(A94,'Customer Details'!$A$4:$C$12,3,FALSE),"")</f>
        <v>0</v>
      </c>
    </row>
    <row r="95" spans="1:18" s="119" customFormat="1" ht="24" customHeight="1" x14ac:dyDescent="0.25">
      <c r="A95" s="108"/>
      <c r="B95" s="108" t="s">
        <v>487</v>
      </c>
      <c r="C95" s="109"/>
      <c r="D95" s="110"/>
      <c r="E95" s="110"/>
      <c r="F95" s="120"/>
      <c r="G95" s="121"/>
      <c r="H95" s="121"/>
      <c r="I95" s="121"/>
      <c r="J95" s="115"/>
      <c r="K95" s="116"/>
      <c r="L95" s="115"/>
      <c r="M95" s="115"/>
      <c r="N95" s="115"/>
      <c r="O95" s="115"/>
      <c r="P95" s="115"/>
      <c r="Q95" s="132"/>
      <c r="R95" s="133" t="str">
        <f>IFERROR(VLOOKUP(A95,'Customer Details'!$A$4:$C$12,3,FALSE),"")</f>
        <v/>
      </c>
    </row>
    <row r="96" spans="1:18" ht="12" customHeight="1" x14ac:dyDescent="0.35">
      <c r="A96" s="5" t="s">
        <v>113</v>
      </c>
      <c r="B96" s="3">
        <v>1002383</v>
      </c>
      <c r="C96" s="3" t="s">
        <v>465</v>
      </c>
      <c r="D96" s="2">
        <v>1</v>
      </c>
      <c r="F96" s="37">
        <v>756</v>
      </c>
      <c r="G96" s="44">
        <v>831.6</v>
      </c>
      <c r="H96" s="43">
        <f t="shared" si="7"/>
        <v>756</v>
      </c>
      <c r="I96" s="43">
        <f t="shared" si="9"/>
        <v>831.6</v>
      </c>
      <c r="J96" s="32" t="s">
        <v>383</v>
      </c>
      <c r="M96" s="32"/>
      <c r="R96" s="76">
        <f>IFERROR(VLOOKUP(A96,'Customer Details'!$A$4:$C$12,3,FALSE),"")</f>
        <v>0</v>
      </c>
    </row>
    <row r="97" spans="1:18" ht="12" customHeight="1" x14ac:dyDescent="0.35">
      <c r="A97" s="5" t="s">
        <v>113</v>
      </c>
      <c r="B97" s="3">
        <v>1002500</v>
      </c>
      <c r="C97" s="3" t="s">
        <v>466</v>
      </c>
      <c r="D97" s="2">
        <v>1</v>
      </c>
      <c r="E97" s="2" t="s">
        <v>551</v>
      </c>
      <c r="F97" s="37">
        <v>766</v>
      </c>
      <c r="G97" s="44">
        <v>842.6</v>
      </c>
      <c r="H97" s="43">
        <f t="shared" si="7"/>
        <v>766</v>
      </c>
      <c r="I97" s="43">
        <f t="shared" si="9"/>
        <v>842.6</v>
      </c>
      <c r="J97" s="32" t="s">
        <v>383</v>
      </c>
      <c r="M97" s="32"/>
      <c r="R97" s="76">
        <f>IFERROR(VLOOKUP(A97,'Customer Details'!$A$4:$C$12,3,FALSE),"")</f>
        <v>0</v>
      </c>
    </row>
    <row r="98" spans="1:18" s="119" customFormat="1" ht="24" customHeight="1" x14ac:dyDescent="0.25">
      <c r="A98" s="108"/>
      <c r="B98" s="108" t="s">
        <v>35</v>
      </c>
      <c r="C98" s="109"/>
      <c r="D98" s="110"/>
      <c r="E98" s="110"/>
      <c r="F98" s="120"/>
      <c r="G98" s="121"/>
      <c r="H98" s="121"/>
      <c r="I98" s="121"/>
      <c r="J98" s="115"/>
      <c r="K98" s="116"/>
      <c r="L98" s="115"/>
      <c r="M98" s="115"/>
      <c r="N98" s="115"/>
      <c r="O98" s="115"/>
      <c r="P98" s="115"/>
      <c r="Q98" s="132"/>
      <c r="R98" s="133" t="str">
        <f>IFERROR(VLOOKUP(A98,'[2]Customer Details'!$A$4:$C$12,3,FALSE),"")</f>
        <v/>
      </c>
    </row>
    <row r="99" spans="1:18" ht="12" customHeight="1" x14ac:dyDescent="0.35">
      <c r="A99" s="5" t="s">
        <v>113</v>
      </c>
      <c r="B99" s="3">
        <v>1032597</v>
      </c>
      <c r="C99" s="3" t="s">
        <v>680</v>
      </c>
      <c r="D99" s="2">
        <v>1</v>
      </c>
      <c r="E99" s="2" t="s">
        <v>551</v>
      </c>
      <c r="F99" s="37">
        <v>600</v>
      </c>
      <c r="G99" s="44">
        <v>660</v>
      </c>
      <c r="H99" s="43">
        <f t="shared" si="7"/>
        <v>600</v>
      </c>
      <c r="I99" s="43">
        <f t="shared" si="9"/>
        <v>660</v>
      </c>
      <c r="J99" s="32"/>
      <c r="M99" s="32" t="s">
        <v>383</v>
      </c>
      <c r="R99" s="76">
        <f>IFERROR(VLOOKUP(A99,'Customer Details'!$A$4:$C$12,3,FALSE),"")</f>
        <v>0</v>
      </c>
    </row>
    <row r="100" spans="1:18" ht="12" customHeight="1" x14ac:dyDescent="0.35">
      <c r="A100" s="5" t="s">
        <v>113</v>
      </c>
      <c r="B100" s="3">
        <v>1037678</v>
      </c>
      <c r="C100" s="3" t="s">
        <v>681</v>
      </c>
      <c r="D100" s="2">
        <v>1</v>
      </c>
      <c r="F100" s="37">
        <v>620</v>
      </c>
      <c r="G100" s="44">
        <v>682</v>
      </c>
      <c r="H100" s="43">
        <f t="shared" si="7"/>
        <v>620</v>
      </c>
      <c r="I100" s="43">
        <f t="shared" si="9"/>
        <v>682</v>
      </c>
      <c r="J100" s="32"/>
      <c r="M100" s="32" t="s">
        <v>383</v>
      </c>
      <c r="R100" s="76">
        <f>IFERROR(VLOOKUP(A100,'Customer Details'!$A$4:$C$12,3,FALSE),"")</f>
        <v>0</v>
      </c>
    </row>
    <row r="101" spans="1:18" ht="12" customHeight="1" x14ac:dyDescent="0.35">
      <c r="A101" s="5" t="s">
        <v>113</v>
      </c>
      <c r="B101" s="3">
        <v>1039517</v>
      </c>
      <c r="C101" s="3" t="s">
        <v>682</v>
      </c>
      <c r="D101" s="2">
        <v>1</v>
      </c>
      <c r="F101" s="37">
        <v>650</v>
      </c>
      <c r="G101" s="44">
        <v>715</v>
      </c>
      <c r="H101" s="43">
        <f t="shared" si="7"/>
        <v>650</v>
      </c>
      <c r="I101" s="43">
        <f t="shared" si="9"/>
        <v>715.00000000000011</v>
      </c>
      <c r="J101" s="32"/>
      <c r="M101" s="32" t="s">
        <v>383</v>
      </c>
      <c r="R101" s="76">
        <f>IFERROR(VLOOKUP(A101,'Customer Details'!$A$4:$C$12,3,FALSE),"")</f>
        <v>0</v>
      </c>
    </row>
    <row r="102" spans="1:18" s="134" customFormat="1" ht="12" customHeight="1" x14ac:dyDescent="0.25">
      <c r="A102" s="235"/>
      <c r="B102" s="236" t="s">
        <v>668</v>
      </c>
      <c r="C102" s="236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</row>
    <row r="103" spans="1:18" s="134" customFormat="1" ht="12" customHeight="1" x14ac:dyDescent="0.25">
      <c r="A103" s="235"/>
      <c r="B103" s="236"/>
      <c r="C103" s="236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</row>
    <row r="104" spans="1:18" ht="12" customHeight="1" x14ac:dyDescent="0.35">
      <c r="A104" s="5" t="s">
        <v>113</v>
      </c>
      <c r="B104" s="3">
        <v>1240220</v>
      </c>
      <c r="C104" s="3" t="s">
        <v>554</v>
      </c>
      <c r="D104" s="2">
        <v>1</v>
      </c>
      <c r="F104" s="37">
        <v>600</v>
      </c>
      <c r="G104" s="44">
        <v>660</v>
      </c>
      <c r="H104" s="43">
        <f>IFERROR(F104*(1-R104),"")</f>
        <v>600</v>
      </c>
      <c r="I104" s="43">
        <f>IFERROR(H104*1.1,"")</f>
        <v>660</v>
      </c>
      <c r="J104" s="32"/>
      <c r="M104" s="32" t="s">
        <v>383</v>
      </c>
      <c r="R104" s="76">
        <f>IFERROR(VLOOKUP(A104,'Customer Details'!$A$4:$C$12,3,FALSE),"")</f>
        <v>0</v>
      </c>
    </row>
    <row r="105" spans="1:18" ht="12" customHeight="1" x14ac:dyDescent="0.35">
      <c r="A105" s="5" t="s">
        <v>113</v>
      </c>
      <c r="B105" s="3">
        <v>1240222</v>
      </c>
      <c r="C105" s="3" t="s">
        <v>556</v>
      </c>
      <c r="D105" s="2">
        <v>1</v>
      </c>
      <c r="F105" s="37">
        <v>620</v>
      </c>
      <c r="G105" s="44">
        <v>682</v>
      </c>
      <c r="H105" s="43">
        <f>IFERROR(F105*(1-R105),"")</f>
        <v>620</v>
      </c>
      <c r="I105" s="43">
        <f>IFERROR(H105*1.1,"")</f>
        <v>682</v>
      </c>
      <c r="J105" s="32"/>
      <c r="M105" s="32" t="s">
        <v>383</v>
      </c>
      <c r="R105" s="76">
        <f>IFERROR(VLOOKUP(A105,'Customer Details'!$A$4:$C$12,3,FALSE),"")</f>
        <v>0</v>
      </c>
    </row>
    <row r="106" spans="1:18" ht="12" customHeight="1" x14ac:dyDescent="0.35">
      <c r="A106" s="5" t="s">
        <v>113</v>
      </c>
      <c r="B106" s="3">
        <v>1240224</v>
      </c>
      <c r="C106" s="3" t="s">
        <v>558</v>
      </c>
      <c r="D106" s="2">
        <v>1</v>
      </c>
      <c r="F106" s="37">
        <v>650</v>
      </c>
      <c r="G106" s="44">
        <v>715</v>
      </c>
      <c r="H106" s="43">
        <f>IFERROR(F106*(1-R106),"")</f>
        <v>650</v>
      </c>
      <c r="I106" s="43">
        <f>IFERROR(H106*1.1,"")</f>
        <v>715.00000000000011</v>
      </c>
      <c r="J106" s="32"/>
      <c r="M106" s="32" t="s">
        <v>383</v>
      </c>
      <c r="R106" s="76">
        <f>IFERROR(VLOOKUP(A106,'Customer Details'!$A$4:$C$12,3,FALSE),"")</f>
        <v>0</v>
      </c>
    </row>
    <row r="107" spans="1:18" ht="12" customHeight="1" x14ac:dyDescent="0.35">
      <c r="A107" s="5" t="s">
        <v>113</v>
      </c>
      <c r="B107" s="3">
        <v>1240243</v>
      </c>
      <c r="C107" s="3" t="s">
        <v>560</v>
      </c>
      <c r="D107" s="2">
        <v>1</v>
      </c>
      <c r="F107" s="37">
        <v>770</v>
      </c>
      <c r="G107" s="44">
        <v>847</v>
      </c>
      <c r="H107" s="43">
        <f>IFERROR(F107*(1-R107),"")</f>
        <v>770</v>
      </c>
      <c r="I107" s="43">
        <f>IFERROR(H107*1.1,"")</f>
        <v>847.00000000000011</v>
      </c>
      <c r="J107" s="32"/>
      <c r="M107" s="32" t="s">
        <v>383</v>
      </c>
      <c r="R107" s="76">
        <f>IFERROR(VLOOKUP(A107,'Customer Details'!$A$4:$C$12,3,FALSE),"")</f>
        <v>0</v>
      </c>
    </row>
    <row r="108" spans="1:18" ht="12" customHeight="1" x14ac:dyDescent="0.35">
      <c r="A108" s="5" t="s">
        <v>113</v>
      </c>
      <c r="B108" s="3">
        <v>1240245</v>
      </c>
      <c r="C108" s="3" t="s">
        <v>562</v>
      </c>
      <c r="D108" s="2">
        <v>1</v>
      </c>
      <c r="F108" s="37">
        <v>850</v>
      </c>
      <c r="G108" s="44">
        <v>935</v>
      </c>
      <c r="H108" s="43">
        <f>IFERROR(F108*(1-R108),"")</f>
        <v>850</v>
      </c>
      <c r="I108" s="43">
        <f>IFERROR(H108*1.1,"")</f>
        <v>935.00000000000011</v>
      </c>
      <c r="J108" s="32"/>
      <c r="M108" s="32" t="s">
        <v>383</v>
      </c>
      <c r="R108" s="76">
        <f>IFERROR(VLOOKUP(A108,'Customer Details'!$A$4:$C$12,3,FALSE),"")</f>
        <v>0</v>
      </c>
    </row>
    <row r="109" spans="1:18" s="134" customFormat="1" ht="12" customHeight="1" x14ac:dyDescent="0.25">
      <c r="A109" s="235"/>
      <c r="B109" s="236" t="s">
        <v>669</v>
      </c>
      <c r="C109" s="236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</row>
    <row r="110" spans="1:18" s="134" customFormat="1" ht="12" customHeight="1" x14ac:dyDescent="0.25">
      <c r="A110" s="235"/>
      <c r="B110" s="236"/>
      <c r="C110" s="236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</row>
    <row r="111" spans="1:18" ht="12" customHeight="1" x14ac:dyDescent="0.35">
      <c r="A111" s="5" t="s">
        <v>113</v>
      </c>
      <c r="B111" s="3">
        <v>1240221</v>
      </c>
      <c r="C111" s="3" t="s">
        <v>555</v>
      </c>
      <c r="D111" s="2">
        <v>1</v>
      </c>
      <c r="F111" s="37">
        <v>610</v>
      </c>
      <c r="G111" s="44">
        <v>671</v>
      </c>
      <c r="H111" s="43">
        <f>IFERROR(F111*(1-R111),"")</f>
        <v>610</v>
      </c>
      <c r="I111" s="43">
        <f>IFERROR(H111*1.1,"")</f>
        <v>671</v>
      </c>
      <c r="J111" s="32"/>
      <c r="M111" s="32" t="s">
        <v>383</v>
      </c>
      <c r="R111" s="76">
        <f>IFERROR(VLOOKUP(A111,'Customer Details'!$A$4:$C$12,3,FALSE),"")</f>
        <v>0</v>
      </c>
    </row>
    <row r="112" spans="1:18" ht="12" customHeight="1" x14ac:dyDescent="0.35">
      <c r="A112" s="5" t="s">
        <v>113</v>
      </c>
      <c r="B112" s="3">
        <v>1240223</v>
      </c>
      <c r="C112" s="3" t="s">
        <v>557</v>
      </c>
      <c r="D112" s="2">
        <v>1</v>
      </c>
      <c r="F112" s="37">
        <v>630</v>
      </c>
      <c r="G112" s="44">
        <v>693</v>
      </c>
      <c r="H112" s="43">
        <f>IFERROR(F112*(1-R112),"")</f>
        <v>630</v>
      </c>
      <c r="I112" s="43">
        <f>IFERROR(H112*1.1,"")</f>
        <v>693</v>
      </c>
      <c r="J112" s="32"/>
      <c r="M112" s="32" t="s">
        <v>383</v>
      </c>
      <c r="R112" s="76">
        <f>IFERROR(VLOOKUP(A112,'Customer Details'!$A$4:$C$12,3,FALSE),"")</f>
        <v>0</v>
      </c>
    </row>
    <row r="113" spans="1:18" ht="12" customHeight="1" x14ac:dyDescent="0.35">
      <c r="A113" s="5" t="s">
        <v>113</v>
      </c>
      <c r="B113" s="3">
        <v>1240225</v>
      </c>
      <c r="C113" s="3" t="s">
        <v>559</v>
      </c>
      <c r="D113" s="2">
        <v>1</v>
      </c>
      <c r="F113" s="37">
        <v>660</v>
      </c>
      <c r="G113" s="44">
        <v>726</v>
      </c>
      <c r="H113" s="43">
        <f t="shared" ref="H113:H115" si="10">IFERROR(F113*(1-R113),"")</f>
        <v>660</v>
      </c>
      <c r="I113" s="43">
        <f t="shared" ref="I113:I115" si="11">IFERROR(H113*1.1,"")</f>
        <v>726.00000000000011</v>
      </c>
      <c r="J113" s="32"/>
      <c r="M113" s="32" t="s">
        <v>383</v>
      </c>
      <c r="R113" s="76">
        <f>IFERROR(VLOOKUP(A113,'Customer Details'!$A$4:$C$12,3,FALSE),"")</f>
        <v>0</v>
      </c>
    </row>
    <row r="114" spans="1:18" ht="12" customHeight="1" x14ac:dyDescent="0.35">
      <c r="A114" s="5" t="s">
        <v>113</v>
      </c>
      <c r="B114" s="3">
        <v>1240244</v>
      </c>
      <c r="C114" s="3" t="s">
        <v>561</v>
      </c>
      <c r="D114" s="2">
        <v>1</v>
      </c>
      <c r="F114" s="37">
        <v>780</v>
      </c>
      <c r="G114" s="44">
        <v>858</v>
      </c>
      <c r="H114" s="43">
        <f t="shared" si="10"/>
        <v>780</v>
      </c>
      <c r="I114" s="43">
        <f t="shared" si="11"/>
        <v>858.00000000000011</v>
      </c>
      <c r="J114" s="32"/>
      <c r="M114" s="32" t="s">
        <v>383</v>
      </c>
      <c r="R114" s="76">
        <f>IFERROR(VLOOKUP(A114,'Customer Details'!$A$4:$C$12,3,FALSE),"")</f>
        <v>0</v>
      </c>
    </row>
    <row r="115" spans="1:18" ht="12" customHeight="1" x14ac:dyDescent="0.35">
      <c r="A115" s="5" t="s">
        <v>113</v>
      </c>
      <c r="B115" s="3">
        <v>1240246</v>
      </c>
      <c r="C115" s="3" t="s">
        <v>563</v>
      </c>
      <c r="D115" s="2">
        <v>1</v>
      </c>
      <c r="F115" s="37">
        <v>860</v>
      </c>
      <c r="G115" s="44">
        <v>946</v>
      </c>
      <c r="H115" s="43">
        <f t="shared" si="10"/>
        <v>860</v>
      </c>
      <c r="I115" s="43">
        <f t="shared" si="11"/>
        <v>946.00000000000011</v>
      </c>
      <c r="J115" s="32"/>
      <c r="M115" s="32" t="s">
        <v>383</v>
      </c>
      <c r="R115" s="76">
        <f>IFERROR(VLOOKUP(A115,'Customer Details'!$A$4:$C$12,3,FALSE),"")</f>
        <v>0</v>
      </c>
    </row>
    <row r="116" spans="1:18" s="119" customFormat="1" ht="24" customHeight="1" x14ac:dyDescent="0.25">
      <c r="A116" s="108"/>
      <c r="B116" s="108" t="s">
        <v>497</v>
      </c>
      <c r="C116" s="109"/>
      <c r="D116" s="110"/>
      <c r="E116" s="110"/>
      <c r="F116" s="120"/>
      <c r="G116" s="121"/>
      <c r="H116" s="121"/>
      <c r="I116" s="121"/>
      <c r="J116" s="115"/>
      <c r="K116" s="116"/>
      <c r="L116" s="115"/>
      <c r="M116" s="115"/>
      <c r="N116" s="115"/>
      <c r="O116" s="115"/>
      <c r="P116" s="115" t="s">
        <v>383</v>
      </c>
      <c r="Q116" s="132"/>
      <c r="R116" s="133" t="str">
        <f>IFERROR(VLOOKUP(A116,'Customer Details'!$A$4:$C$12,3,FALSE),"")</f>
        <v/>
      </c>
    </row>
    <row r="117" spans="1:18" ht="12" customHeight="1" x14ac:dyDescent="0.35">
      <c r="A117" s="5" t="s">
        <v>113</v>
      </c>
      <c r="B117" s="3">
        <v>1043001</v>
      </c>
      <c r="C117" s="3" t="s">
        <v>266</v>
      </c>
      <c r="D117" s="2">
        <v>1</v>
      </c>
      <c r="F117" s="37">
        <v>674</v>
      </c>
      <c r="G117" s="39">
        <v>741.4</v>
      </c>
      <c r="H117" s="43">
        <f>IFERROR(F117*(1-R117),"")</f>
        <v>674</v>
      </c>
      <c r="I117" s="43">
        <f t="shared" si="8"/>
        <v>741.40000000000009</v>
      </c>
      <c r="J117" s="32"/>
      <c r="L117" s="33" t="s">
        <v>383</v>
      </c>
      <c r="M117" s="32"/>
      <c r="P117" s="33" t="s">
        <v>383</v>
      </c>
      <c r="R117" s="76">
        <f>IFERROR(VLOOKUP(A117,'Customer Details'!$A$4:$C$12,3,FALSE),"")</f>
        <v>0</v>
      </c>
    </row>
    <row r="118" spans="1:18" ht="12" customHeight="1" x14ac:dyDescent="0.35">
      <c r="A118" s="5" t="s">
        <v>113</v>
      </c>
      <c r="B118" s="3">
        <v>1049011</v>
      </c>
      <c r="C118" s="3" t="s">
        <v>267</v>
      </c>
      <c r="D118" s="2">
        <v>1</v>
      </c>
      <c r="E118" s="2" t="s">
        <v>551</v>
      </c>
      <c r="F118" s="37">
        <v>758</v>
      </c>
      <c r="G118" s="39">
        <v>833.8</v>
      </c>
      <c r="H118" s="43">
        <f t="shared" ref="H118:H148" si="12">IFERROR(F118*(1-R118),"")</f>
        <v>758</v>
      </c>
      <c r="I118" s="43">
        <f t="shared" si="8"/>
        <v>833.80000000000007</v>
      </c>
      <c r="J118" s="32"/>
      <c r="L118" s="33" t="s">
        <v>383</v>
      </c>
      <c r="M118" s="32"/>
      <c r="P118" s="33" t="s">
        <v>383</v>
      </c>
      <c r="R118" s="76">
        <f>IFERROR(VLOOKUP(A118,'Customer Details'!$A$4:$C$12,3,FALSE),"")</f>
        <v>0</v>
      </c>
    </row>
    <row r="119" spans="1:18" s="119" customFormat="1" ht="24" customHeight="1" x14ac:dyDescent="0.25">
      <c r="A119" s="108"/>
      <c r="B119" s="108" t="s">
        <v>498</v>
      </c>
      <c r="C119" s="109"/>
      <c r="D119" s="110"/>
      <c r="E119" s="110"/>
      <c r="F119" s="120"/>
      <c r="G119" s="121"/>
      <c r="H119" s="121"/>
      <c r="I119" s="121"/>
      <c r="J119" s="115"/>
      <c r="K119" s="116"/>
      <c r="L119" s="115"/>
      <c r="M119" s="115"/>
      <c r="N119" s="115"/>
      <c r="O119" s="115"/>
      <c r="P119" s="115" t="s">
        <v>383</v>
      </c>
      <c r="Q119" s="132"/>
      <c r="R119" s="133" t="str">
        <f>IFERROR(VLOOKUP(A119,'Customer Details'!$A$4:$C$12,3,FALSE),"")</f>
        <v/>
      </c>
    </row>
    <row r="120" spans="1:18" ht="12" customHeight="1" x14ac:dyDescent="0.35">
      <c r="A120" s="5" t="s">
        <v>113</v>
      </c>
      <c r="B120" s="3">
        <v>1041023</v>
      </c>
      <c r="C120" s="3" t="s">
        <v>142</v>
      </c>
      <c r="D120" s="2">
        <v>1</v>
      </c>
      <c r="F120" s="37">
        <v>886</v>
      </c>
      <c r="G120" s="39">
        <v>974.6</v>
      </c>
      <c r="H120" s="43">
        <f t="shared" si="12"/>
        <v>886</v>
      </c>
      <c r="I120" s="43">
        <f t="shared" si="8"/>
        <v>974.6</v>
      </c>
      <c r="J120" s="32"/>
      <c r="L120" s="33" t="s">
        <v>383</v>
      </c>
      <c r="M120" s="32"/>
      <c r="P120" s="33" t="s">
        <v>383</v>
      </c>
      <c r="R120" s="76">
        <f>IFERROR(VLOOKUP(A120,'Customer Details'!$A$4:$C$12,3,FALSE),"")</f>
        <v>0</v>
      </c>
    </row>
    <row r="121" spans="1:18" ht="12" customHeight="1" x14ac:dyDescent="0.35">
      <c r="A121" s="5" t="s">
        <v>113</v>
      </c>
      <c r="B121" s="3">
        <v>1049037</v>
      </c>
      <c r="C121" s="3" t="s">
        <v>6</v>
      </c>
      <c r="D121" s="2">
        <v>1</v>
      </c>
      <c r="F121" s="37">
        <v>958</v>
      </c>
      <c r="G121" s="39">
        <v>1053.8</v>
      </c>
      <c r="H121" s="43">
        <f t="shared" si="12"/>
        <v>958</v>
      </c>
      <c r="I121" s="43">
        <f t="shared" si="8"/>
        <v>1053.8000000000002</v>
      </c>
      <c r="J121" s="32"/>
      <c r="L121" s="33" t="s">
        <v>383</v>
      </c>
      <c r="M121" s="32"/>
      <c r="P121" s="33" t="s">
        <v>383</v>
      </c>
      <c r="R121" s="76">
        <f>IFERROR(VLOOKUP(A121,'Customer Details'!$A$4:$C$12,3,FALSE),"")</f>
        <v>0</v>
      </c>
    </row>
    <row r="122" spans="1:18" ht="12" customHeight="1" x14ac:dyDescent="0.35">
      <c r="A122" s="5" t="s">
        <v>113</v>
      </c>
      <c r="B122" s="3">
        <v>1051017</v>
      </c>
      <c r="C122" s="3" t="s">
        <v>143</v>
      </c>
      <c r="D122" s="2">
        <v>1</v>
      </c>
      <c r="E122" s="2" t="s">
        <v>551</v>
      </c>
      <c r="F122" s="37">
        <v>1051</v>
      </c>
      <c r="G122" s="39">
        <v>1156.0999999999999</v>
      </c>
      <c r="H122" s="43">
        <f t="shared" si="12"/>
        <v>1051</v>
      </c>
      <c r="I122" s="43">
        <f t="shared" si="8"/>
        <v>1156.1000000000001</v>
      </c>
      <c r="J122" s="32"/>
      <c r="L122" s="33" t="s">
        <v>383</v>
      </c>
      <c r="M122" s="32"/>
      <c r="P122" s="33" t="s">
        <v>383</v>
      </c>
      <c r="R122" s="76">
        <f>IFERROR(VLOOKUP(A122,'Customer Details'!$A$4:$C$12,3,FALSE),"")</f>
        <v>0</v>
      </c>
    </row>
    <row r="123" spans="1:18" s="119" customFormat="1" ht="24" customHeight="1" x14ac:dyDescent="0.25">
      <c r="A123" s="108"/>
      <c r="B123" s="108" t="s">
        <v>499</v>
      </c>
      <c r="C123" s="109"/>
      <c r="D123" s="110"/>
      <c r="E123" s="110"/>
      <c r="F123" s="120"/>
      <c r="G123" s="121"/>
      <c r="H123" s="121"/>
      <c r="I123" s="121"/>
      <c r="J123" s="115"/>
      <c r="K123" s="116"/>
      <c r="L123" s="115"/>
      <c r="M123" s="115"/>
      <c r="N123" s="115"/>
      <c r="O123" s="115" t="s">
        <v>383</v>
      </c>
      <c r="P123" s="115"/>
      <c r="Q123" s="132"/>
      <c r="R123" s="133" t="str">
        <f>IFERROR(VLOOKUP(A123,'Customer Details'!$A$4:$C$12,3,FALSE),"")</f>
        <v/>
      </c>
    </row>
    <row r="124" spans="1:18" ht="12" customHeight="1" x14ac:dyDescent="0.35">
      <c r="A124" s="5" t="s">
        <v>113</v>
      </c>
      <c r="B124" s="4">
        <v>1126009</v>
      </c>
      <c r="C124" s="3" t="s">
        <v>294</v>
      </c>
      <c r="D124" s="2">
        <v>1</v>
      </c>
      <c r="E124" s="2" t="s">
        <v>551</v>
      </c>
      <c r="F124" s="37">
        <v>706</v>
      </c>
      <c r="G124" s="44">
        <v>776.6</v>
      </c>
      <c r="H124" s="43">
        <f t="shared" si="12"/>
        <v>706</v>
      </c>
      <c r="I124" s="43">
        <f t="shared" si="8"/>
        <v>776.6</v>
      </c>
      <c r="O124" s="32" t="s">
        <v>383</v>
      </c>
      <c r="R124" s="76">
        <f>IFERROR(VLOOKUP(A124,'Customer Details'!$A$4:$C$12,3,FALSE),"")</f>
        <v>0</v>
      </c>
    </row>
    <row r="125" spans="1:18" s="119" customFormat="1" ht="24" customHeight="1" x14ac:dyDescent="0.25">
      <c r="A125" s="108"/>
      <c r="B125" s="108" t="s">
        <v>184</v>
      </c>
      <c r="C125" s="109"/>
      <c r="D125" s="110"/>
      <c r="E125" s="110"/>
      <c r="F125" s="120"/>
      <c r="G125" s="121"/>
      <c r="H125" s="121"/>
      <c r="I125" s="121"/>
      <c r="J125" s="115"/>
      <c r="K125" s="116"/>
      <c r="L125" s="115"/>
      <c r="M125" s="115"/>
      <c r="N125" s="115"/>
      <c r="O125" s="115"/>
      <c r="P125" s="115"/>
      <c r="Q125" s="132"/>
      <c r="R125" s="133" t="str">
        <f>IFERROR(VLOOKUP(A125,'Customer Details'!$A$4:$C$12,3,FALSE),"")</f>
        <v/>
      </c>
    </row>
    <row r="126" spans="1:18" ht="12" customHeight="1" x14ac:dyDescent="0.35">
      <c r="A126" s="5" t="s">
        <v>113</v>
      </c>
      <c r="B126" s="4">
        <v>1117161</v>
      </c>
      <c r="C126" s="3" t="s">
        <v>177</v>
      </c>
      <c r="D126" s="2">
        <v>1</v>
      </c>
      <c r="E126" s="2" t="s">
        <v>551</v>
      </c>
      <c r="F126" s="37">
        <v>850</v>
      </c>
      <c r="G126" s="44">
        <v>935</v>
      </c>
      <c r="H126" s="43">
        <f t="shared" si="12"/>
        <v>850</v>
      </c>
      <c r="I126" s="43">
        <f t="shared" ref="I126:I134" si="13">IFERROR(H126*1.1,"")</f>
        <v>935.00000000000011</v>
      </c>
      <c r="L126" s="32" t="s">
        <v>383</v>
      </c>
      <c r="R126" s="76">
        <f>IFERROR(VLOOKUP(A126,'Customer Details'!$A$4:$C$12,3,FALSE),"")</f>
        <v>0</v>
      </c>
    </row>
    <row r="127" spans="1:18" s="119" customFormat="1" ht="24" customHeight="1" x14ac:dyDescent="0.25">
      <c r="A127" s="108"/>
      <c r="B127" s="108" t="s">
        <v>182</v>
      </c>
      <c r="C127" s="109"/>
      <c r="D127" s="110"/>
      <c r="E127" s="110"/>
      <c r="F127" s="120"/>
      <c r="G127" s="121"/>
      <c r="H127" s="121"/>
      <c r="I127" s="121"/>
      <c r="J127" s="115"/>
      <c r="K127" s="116"/>
      <c r="L127" s="115"/>
      <c r="M127" s="115"/>
      <c r="N127" s="115"/>
      <c r="O127" s="115"/>
      <c r="P127" s="115"/>
      <c r="Q127" s="132"/>
      <c r="R127" s="133" t="str">
        <f>IFERROR(VLOOKUP(A127,'Customer Details'!$A$4:$C$12,3,FALSE),"")</f>
        <v/>
      </c>
    </row>
    <row r="128" spans="1:18" ht="12" customHeight="1" x14ac:dyDescent="0.4">
      <c r="A128" s="5" t="s">
        <v>113</v>
      </c>
      <c r="B128" s="3">
        <v>1110102</v>
      </c>
      <c r="C128" s="4" t="s">
        <v>129</v>
      </c>
      <c r="D128" s="75">
        <v>1</v>
      </c>
      <c r="E128" s="75" t="s">
        <v>551</v>
      </c>
      <c r="F128" s="37">
        <v>591</v>
      </c>
      <c r="G128" s="44">
        <v>650.1</v>
      </c>
      <c r="H128" s="43">
        <f t="shared" si="12"/>
        <v>591</v>
      </c>
      <c r="I128" s="43">
        <f t="shared" si="13"/>
        <v>650.1</v>
      </c>
      <c r="J128" s="34"/>
      <c r="K128" s="34"/>
      <c r="L128" s="34"/>
      <c r="M128" s="32" t="s">
        <v>383</v>
      </c>
      <c r="N128" s="34"/>
      <c r="O128" s="34"/>
      <c r="P128" s="34"/>
      <c r="Q128" s="25"/>
      <c r="R128" s="76">
        <f>IFERROR(VLOOKUP(A128,'Customer Details'!$A$4:$C$12,3,FALSE),"")</f>
        <v>0</v>
      </c>
    </row>
    <row r="129" spans="1:18" ht="12" customHeight="1" x14ac:dyDescent="0.4">
      <c r="A129" s="5" t="s">
        <v>113</v>
      </c>
      <c r="B129" s="3">
        <v>1111095</v>
      </c>
      <c r="C129" s="4" t="s">
        <v>130</v>
      </c>
      <c r="D129" s="75">
        <v>1</v>
      </c>
      <c r="E129" s="75" t="s">
        <v>551</v>
      </c>
      <c r="F129" s="37">
        <v>645</v>
      </c>
      <c r="G129" s="44">
        <v>709.5</v>
      </c>
      <c r="H129" s="43">
        <f t="shared" si="12"/>
        <v>645</v>
      </c>
      <c r="I129" s="43">
        <f t="shared" si="13"/>
        <v>709.50000000000011</v>
      </c>
      <c r="J129" s="34"/>
      <c r="K129" s="34"/>
      <c r="L129" s="34"/>
      <c r="M129" s="32" t="s">
        <v>383</v>
      </c>
      <c r="N129" s="34"/>
      <c r="O129" s="34"/>
      <c r="P129" s="34"/>
      <c r="Q129" s="25"/>
      <c r="R129" s="76">
        <f>IFERROR(VLOOKUP(A129,'Customer Details'!$A$4:$C$12,3,FALSE),"")</f>
        <v>0</v>
      </c>
    </row>
    <row r="130" spans="1:18" ht="12" customHeight="1" x14ac:dyDescent="0.4">
      <c r="A130" s="5" t="s">
        <v>113</v>
      </c>
      <c r="B130" s="3">
        <v>1112164</v>
      </c>
      <c r="C130" s="4" t="s">
        <v>347</v>
      </c>
      <c r="D130" s="75">
        <v>1</v>
      </c>
      <c r="E130" s="75"/>
      <c r="F130" s="37">
        <v>687</v>
      </c>
      <c r="G130" s="44">
        <v>755.7</v>
      </c>
      <c r="H130" s="43">
        <f t="shared" si="12"/>
        <v>687</v>
      </c>
      <c r="I130" s="43">
        <f t="shared" si="13"/>
        <v>755.7</v>
      </c>
      <c r="J130" s="34"/>
      <c r="K130" s="34"/>
      <c r="L130" s="34"/>
      <c r="M130" s="32" t="s">
        <v>383</v>
      </c>
      <c r="N130" s="34"/>
      <c r="O130" s="34"/>
      <c r="P130" s="34"/>
      <c r="Q130" s="25"/>
      <c r="R130" s="76">
        <f>IFERROR(VLOOKUP(A130,'Customer Details'!$A$4:$C$12,3,FALSE),"")</f>
        <v>0</v>
      </c>
    </row>
    <row r="131" spans="1:18" ht="12" customHeight="1" x14ac:dyDescent="0.4">
      <c r="A131" s="5" t="s">
        <v>113</v>
      </c>
      <c r="B131" s="3">
        <v>1114130</v>
      </c>
      <c r="C131" s="4" t="s">
        <v>273</v>
      </c>
      <c r="D131" s="75">
        <v>1</v>
      </c>
      <c r="E131" s="75"/>
      <c r="F131" s="37">
        <v>810</v>
      </c>
      <c r="G131" s="44">
        <v>891</v>
      </c>
      <c r="H131" s="43">
        <f t="shared" si="12"/>
        <v>810</v>
      </c>
      <c r="I131" s="43">
        <f t="shared" si="13"/>
        <v>891.00000000000011</v>
      </c>
      <c r="J131" s="34"/>
      <c r="K131" s="34"/>
      <c r="L131" s="34" t="s">
        <v>383</v>
      </c>
      <c r="M131" s="32"/>
      <c r="N131" s="34"/>
      <c r="O131" s="34"/>
      <c r="P131" s="34"/>
      <c r="Q131" s="25"/>
      <c r="R131" s="76">
        <f>IFERROR(VLOOKUP(A131,'Customer Details'!$A$4:$C$12,3,FALSE),"")</f>
        <v>0</v>
      </c>
    </row>
    <row r="132" spans="1:18" ht="12" customHeight="1" x14ac:dyDescent="0.4">
      <c r="A132" s="5" t="s">
        <v>113</v>
      </c>
      <c r="B132" s="3">
        <v>1116125</v>
      </c>
      <c r="C132" s="4" t="s">
        <v>274</v>
      </c>
      <c r="D132" s="75">
        <v>1</v>
      </c>
      <c r="E132" s="75"/>
      <c r="F132" s="37">
        <v>881</v>
      </c>
      <c r="G132" s="44">
        <v>969.1</v>
      </c>
      <c r="H132" s="43">
        <f t="shared" si="12"/>
        <v>881</v>
      </c>
      <c r="I132" s="43">
        <f t="shared" si="13"/>
        <v>969.1</v>
      </c>
      <c r="J132" s="34"/>
      <c r="K132" s="34"/>
      <c r="L132" s="34" t="s">
        <v>383</v>
      </c>
      <c r="M132" s="32"/>
      <c r="N132" s="34"/>
      <c r="O132" s="34"/>
      <c r="P132" s="34"/>
      <c r="Q132" s="25"/>
      <c r="R132" s="76">
        <f>IFERROR(VLOOKUP(A132,'Customer Details'!$A$4:$C$12,3,FALSE),"")</f>
        <v>0</v>
      </c>
    </row>
    <row r="133" spans="1:18" ht="12" customHeight="1" x14ac:dyDescent="0.4">
      <c r="A133" s="5" t="s">
        <v>113</v>
      </c>
      <c r="B133" s="3">
        <v>1117119</v>
      </c>
      <c r="C133" s="4" t="s">
        <v>275</v>
      </c>
      <c r="D133" s="75">
        <v>1</v>
      </c>
      <c r="E133" s="75"/>
      <c r="F133" s="37">
        <v>925</v>
      </c>
      <c r="G133" s="44">
        <v>1017.5</v>
      </c>
      <c r="H133" s="43">
        <f t="shared" si="12"/>
        <v>925</v>
      </c>
      <c r="I133" s="43">
        <f t="shared" si="13"/>
        <v>1017.5000000000001</v>
      </c>
      <c r="J133" s="34"/>
      <c r="K133" s="34"/>
      <c r="L133" s="34" t="s">
        <v>383</v>
      </c>
      <c r="M133" s="32"/>
      <c r="N133" s="34"/>
      <c r="O133" s="34"/>
      <c r="P133" s="34"/>
      <c r="Q133" s="25"/>
      <c r="R133" s="76">
        <f>IFERROR(VLOOKUP(A133,'Customer Details'!$A$4:$C$12,3,FALSE),"")</f>
        <v>0</v>
      </c>
    </row>
    <row r="134" spans="1:18" ht="12" customHeight="1" x14ac:dyDescent="0.4">
      <c r="A134" s="5" t="s">
        <v>113</v>
      </c>
      <c r="B134" s="3">
        <v>1118090</v>
      </c>
      <c r="C134" s="4" t="s">
        <v>309</v>
      </c>
      <c r="D134" s="75">
        <v>1</v>
      </c>
      <c r="E134" s="75"/>
      <c r="F134" s="37">
        <v>952</v>
      </c>
      <c r="G134" s="44">
        <v>1047.2</v>
      </c>
      <c r="H134" s="43">
        <f t="shared" si="12"/>
        <v>952</v>
      </c>
      <c r="I134" s="43">
        <f t="shared" si="13"/>
        <v>1047.2</v>
      </c>
      <c r="J134" s="34"/>
      <c r="K134" s="34"/>
      <c r="L134" s="34" t="s">
        <v>383</v>
      </c>
      <c r="M134" s="32"/>
      <c r="N134" s="34"/>
      <c r="O134" s="34"/>
      <c r="P134" s="34"/>
      <c r="Q134" s="25"/>
      <c r="R134" s="76">
        <f>IFERROR(VLOOKUP(A134,'Customer Details'!$A$4:$C$12,3,FALSE),"")</f>
        <v>0</v>
      </c>
    </row>
    <row r="135" spans="1:18" s="119" customFormat="1" ht="24" customHeight="1" x14ac:dyDescent="0.25">
      <c r="A135" s="108"/>
      <c r="B135" s="108" t="s">
        <v>36</v>
      </c>
      <c r="C135" s="109"/>
      <c r="D135" s="110"/>
      <c r="E135" s="110"/>
      <c r="F135" s="120"/>
      <c r="G135" s="121"/>
      <c r="H135" s="121"/>
      <c r="I135" s="121"/>
      <c r="J135" s="115"/>
      <c r="K135" s="116"/>
      <c r="L135" s="115"/>
      <c r="M135" s="115"/>
      <c r="N135" s="115"/>
      <c r="O135" s="115"/>
      <c r="P135" s="115" t="s">
        <v>383</v>
      </c>
      <c r="Q135" s="132"/>
      <c r="R135" s="133" t="str">
        <f>IFERROR(VLOOKUP(A135,'Customer Details'!$A$4:$C$12,3,FALSE),"")</f>
        <v/>
      </c>
    </row>
    <row r="136" spans="1:18" ht="12" customHeight="1" x14ac:dyDescent="0.35">
      <c r="A136" s="5" t="s">
        <v>113</v>
      </c>
      <c r="B136" s="3">
        <v>1037384</v>
      </c>
      <c r="C136" s="3" t="s">
        <v>310</v>
      </c>
      <c r="D136" s="2">
        <v>1</v>
      </c>
      <c r="F136" s="37">
        <v>566</v>
      </c>
      <c r="G136" s="39">
        <v>622.6</v>
      </c>
      <c r="H136" s="43">
        <f t="shared" si="12"/>
        <v>566</v>
      </c>
      <c r="I136" s="43">
        <f t="shared" si="8"/>
        <v>622.6</v>
      </c>
      <c r="J136" s="32"/>
      <c r="M136" s="32"/>
      <c r="P136" s="33" t="s">
        <v>383</v>
      </c>
      <c r="R136" s="76">
        <f>IFERROR(VLOOKUP(A136,'Customer Details'!$A$4:$C$12,3,FALSE),"")</f>
        <v>0</v>
      </c>
    </row>
    <row r="137" spans="1:18" ht="12" customHeight="1" x14ac:dyDescent="0.35">
      <c r="A137" s="5" t="s">
        <v>113</v>
      </c>
      <c r="B137" s="3">
        <v>1039363</v>
      </c>
      <c r="C137" s="3" t="s">
        <v>311</v>
      </c>
      <c r="D137" s="2">
        <v>1</v>
      </c>
      <c r="F137" s="37">
        <v>585</v>
      </c>
      <c r="G137" s="39">
        <v>643.5</v>
      </c>
      <c r="H137" s="43">
        <f t="shared" si="12"/>
        <v>585</v>
      </c>
      <c r="I137" s="43">
        <f t="shared" si="8"/>
        <v>643.5</v>
      </c>
      <c r="J137" s="32"/>
      <c r="M137" s="32"/>
      <c r="P137" s="33" t="s">
        <v>383</v>
      </c>
      <c r="R137" s="76">
        <f>IFERROR(VLOOKUP(A137,'Customer Details'!$A$4:$C$12,3,FALSE),"")</f>
        <v>0</v>
      </c>
    </row>
    <row r="138" spans="1:18" ht="12" customHeight="1" x14ac:dyDescent="0.35">
      <c r="A138" s="5" t="s">
        <v>113</v>
      </c>
      <c r="B138" s="3">
        <v>1041374</v>
      </c>
      <c r="C138" s="3" t="s">
        <v>137</v>
      </c>
      <c r="D138" s="2">
        <v>1</v>
      </c>
      <c r="F138" s="37">
        <v>625</v>
      </c>
      <c r="G138" s="39">
        <v>687.5</v>
      </c>
      <c r="H138" s="43">
        <f t="shared" si="12"/>
        <v>625</v>
      </c>
      <c r="I138" s="43">
        <f t="shared" si="8"/>
        <v>687.5</v>
      </c>
      <c r="J138" s="32"/>
      <c r="M138" s="32"/>
      <c r="P138" s="33" t="s">
        <v>383</v>
      </c>
      <c r="R138" s="76">
        <f>IFERROR(VLOOKUP(A138,'Customer Details'!$A$4:$C$12,3,FALSE),"")</f>
        <v>0</v>
      </c>
    </row>
    <row r="139" spans="1:18" ht="12" customHeight="1" x14ac:dyDescent="0.35">
      <c r="A139" s="5" t="s">
        <v>113</v>
      </c>
      <c r="B139" s="3">
        <v>1045314</v>
      </c>
      <c r="C139" s="3" t="s">
        <v>7</v>
      </c>
      <c r="D139" s="2">
        <v>1</v>
      </c>
      <c r="F139" s="37">
        <v>685</v>
      </c>
      <c r="G139" s="39">
        <v>753.5</v>
      </c>
      <c r="H139" s="43">
        <f t="shared" si="12"/>
        <v>685</v>
      </c>
      <c r="I139" s="43">
        <f t="shared" si="8"/>
        <v>753.50000000000011</v>
      </c>
      <c r="J139" s="32"/>
      <c r="M139" s="32"/>
      <c r="P139" s="33" t="s">
        <v>383</v>
      </c>
      <c r="R139" s="76">
        <f>IFERROR(VLOOKUP(A139,'Customer Details'!$A$4:$C$12,3,FALSE),"")</f>
        <v>0</v>
      </c>
    </row>
    <row r="140" spans="1:18" ht="12" customHeight="1" x14ac:dyDescent="0.35">
      <c r="A140" s="5" t="s">
        <v>113</v>
      </c>
      <c r="B140" s="3">
        <v>1049430</v>
      </c>
      <c r="C140" s="3" t="s">
        <v>138</v>
      </c>
      <c r="D140" s="2">
        <v>1</v>
      </c>
      <c r="F140" s="37">
        <v>731</v>
      </c>
      <c r="G140" s="39">
        <v>804.1</v>
      </c>
      <c r="H140" s="43">
        <f t="shared" si="12"/>
        <v>731</v>
      </c>
      <c r="I140" s="43">
        <f t="shared" si="8"/>
        <v>804.1</v>
      </c>
      <c r="J140" s="32"/>
      <c r="M140" s="32"/>
      <c r="P140" s="33" t="s">
        <v>383</v>
      </c>
      <c r="R140" s="76">
        <f>IFERROR(VLOOKUP(A140,'Customer Details'!$A$4:$C$12,3,FALSE),"")</f>
        <v>0</v>
      </c>
    </row>
    <row r="141" spans="1:18" s="119" customFormat="1" ht="24" customHeight="1" x14ac:dyDescent="0.25">
      <c r="A141" s="108"/>
      <c r="B141" s="108" t="s">
        <v>84</v>
      </c>
      <c r="C141" s="109"/>
      <c r="D141" s="110"/>
      <c r="E141" s="110"/>
      <c r="F141" s="120"/>
      <c r="G141" s="121"/>
      <c r="H141" s="121"/>
      <c r="I141" s="121"/>
      <c r="J141" s="115"/>
      <c r="K141" s="116"/>
      <c r="L141" s="115"/>
      <c r="M141" s="115"/>
      <c r="N141" s="115"/>
      <c r="O141" s="115"/>
      <c r="P141" s="115" t="s">
        <v>383</v>
      </c>
      <c r="Q141" s="132"/>
      <c r="R141" s="133" t="str">
        <f>IFERROR(VLOOKUP(A141,'Customer Details'!$A$4:$C$12,3,FALSE),"")</f>
        <v/>
      </c>
    </row>
    <row r="142" spans="1:18" ht="12" customHeight="1" x14ac:dyDescent="0.35">
      <c r="A142" s="5" t="s">
        <v>113</v>
      </c>
      <c r="B142" s="3">
        <v>1162023</v>
      </c>
      <c r="C142" s="3" t="s">
        <v>145</v>
      </c>
      <c r="D142" s="2">
        <v>1</v>
      </c>
      <c r="E142" s="2" t="s">
        <v>551</v>
      </c>
      <c r="F142" s="37">
        <v>601</v>
      </c>
      <c r="G142" s="39">
        <v>661.1</v>
      </c>
      <c r="H142" s="43">
        <f t="shared" si="12"/>
        <v>601</v>
      </c>
      <c r="I142" s="43">
        <f t="shared" si="8"/>
        <v>661.1</v>
      </c>
      <c r="J142" s="32"/>
      <c r="L142" s="33" t="s">
        <v>383</v>
      </c>
      <c r="M142" s="32"/>
      <c r="P142" s="33" t="s">
        <v>383</v>
      </c>
      <c r="R142" s="76">
        <f>IFERROR(VLOOKUP(A142,'Customer Details'!$A$4:$C$12,3,FALSE),"")</f>
        <v>0</v>
      </c>
    </row>
    <row r="143" spans="1:18" ht="12" customHeight="1" x14ac:dyDescent="0.35">
      <c r="A143" s="5" t="s">
        <v>113</v>
      </c>
      <c r="B143" s="3">
        <v>1166025</v>
      </c>
      <c r="C143" s="3" t="s">
        <v>144</v>
      </c>
      <c r="D143" s="2">
        <v>1</v>
      </c>
      <c r="F143" s="37">
        <v>795</v>
      </c>
      <c r="G143" s="39">
        <v>874.5</v>
      </c>
      <c r="H143" s="43">
        <f t="shared" si="12"/>
        <v>795</v>
      </c>
      <c r="I143" s="43">
        <f t="shared" si="8"/>
        <v>874.50000000000011</v>
      </c>
      <c r="J143" s="32"/>
      <c r="L143" s="33" t="s">
        <v>383</v>
      </c>
      <c r="M143" s="32"/>
      <c r="P143" s="33" t="s">
        <v>383</v>
      </c>
      <c r="R143" s="76">
        <f>IFERROR(VLOOKUP(A143,'Customer Details'!$A$4:$C$12,3,FALSE),"")</f>
        <v>0</v>
      </c>
    </row>
    <row r="144" spans="1:18" ht="12" customHeight="1" x14ac:dyDescent="0.35">
      <c r="A144" s="5" t="s">
        <v>113</v>
      </c>
      <c r="B144" s="3">
        <v>1167017</v>
      </c>
      <c r="C144" s="3" t="s">
        <v>312</v>
      </c>
      <c r="D144" s="2">
        <v>1</v>
      </c>
      <c r="F144" s="37">
        <v>951</v>
      </c>
      <c r="G144" s="39">
        <v>1046.0999999999999</v>
      </c>
      <c r="H144" s="43">
        <f t="shared" si="12"/>
        <v>951</v>
      </c>
      <c r="I144" s="43">
        <f t="shared" si="8"/>
        <v>1046.1000000000001</v>
      </c>
      <c r="J144" s="32"/>
      <c r="L144" s="33" t="s">
        <v>383</v>
      </c>
      <c r="M144" s="32"/>
      <c r="P144" s="33" t="s">
        <v>383</v>
      </c>
      <c r="R144" s="76">
        <f>IFERROR(VLOOKUP(A144,'Customer Details'!$A$4:$C$12,3,FALSE),"")</f>
        <v>0</v>
      </c>
    </row>
    <row r="145" spans="1:18" s="119" customFormat="1" ht="24" customHeight="1" x14ac:dyDescent="0.25">
      <c r="A145" s="108"/>
      <c r="B145" s="108" t="s">
        <v>181</v>
      </c>
      <c r="C145" s="109"/>
      <c r="D145" s="110"/>
      <c r="E145" s="110"/>
      <c r="F145" s="120"/>
      <c r="G145" s="121"/>
      <c r="H145" s="121"/>
      <c r="I145" s="121"/>
      <c r="J145" s="115"/>
      <c r="K145" s="116"/>
      <c r="L145" s="115"/>
      <c r="M145" s="115"/>
      <c r="N145" s="115"/>
      <c r="O145" s="115"/>
      <c r="P145" s="115" t="s">
        <v>383</v>
      </c>
      <c r="Q145" s="132"/>
      <c r="R145" s="133" t="str">
        <f>IFERROR(VLOOKUP(A145,'Customer Details'!$A$4:$C$12,3,FALSE),"")</f>
        <v/>
      </c>
    </row>
    <row r="146" spans="1:18" ht="12" customHeight="1" x14ac:dyDescent="0.35">
      <c r="A146" s="5" t="s">
        <v>113</v>
      </c>
      <c r="B146" s="4">
        <v>1161117</v>
      </c>
      <c r="C146" s="3" t="s">
        <v>5</v>
      </c>
      <c r="D146" s="2">
        <v>1</v>
      </c>
      <c r="F146" s="37">
        <v>793</v>
      </c>
      <c r="G146" s="39">
        <v>872.3</v>
      </c>
      <c r="H146" s="43">
        <f t="shared" si="12"/>
        <v>793</v>
      </c>
      <c r="I146" s="43">
        <f t="shared" si="8"/>
        <v>872.30000000000007</v>
      </c>
      <c r="L146" s="32" t="s">
        <v>383</v>
      </c>
      <c r="P146" s="32" t="s">
        <v>383</v>
      </c>
      <c r="R146" s="76">
        <f>IFERROR(VLOOKUP(A146,'Customer Details'!$A$4:$C$12,3,FALSE),"")</f>
        <v>0</v>
      </c>
    </row>
    <row r="147" spans="1:18" ht="12" customHeight="1" x14ac:dyDescent="0.35">
      <c r="A147" s="5" t="s">
        <v>113</v>
      </c>
      <c r="B147" s="4">
        <v>1165102</v>
      </c>
      <c r="C147" s="3" t="s">
        <v>108</v>
      </c>
      <c r="D147" s="2">
        <v>1</v>
      </c>
      <c r="F147" s="37">
        <v>942</v>
      </c>
      <c r="G147" s="39">
        <v>1036.2</v>
      </c>
      <c r="H147" s="43">
        <f t="shared" si="12"/>
        <v>942</v>
      </c>
      <c r="I147" s="43">
        <f t="shared" si="8"/>
        <v>1036.2</v>
      </c>
      <c r="L147" s="32" t="s">
        <v>383</v>
      </c>
      <c r="P147" s="32" t="s">
        <v>383</v>
      </c>
      <c r="R147" s="76">
        <f>IFERROR(VLOOKUP(A147,'Customer Details'!$A$4:$C$12,3,FALSE),"")</f>
        <v>0</v>
      </c>
    </row>
    <row r="148" spans="1:18" ht="12" customHeight="1" x14ac:dyDescent="0.35">
      <c r="A148" s="5" t="s">
        <v>113</v>
      </c>
      <c r="B148" s="4">
        <v>1167039</v>
      </c>
      <c r="C148" s="3" t="s">
        <v>104</v>
      </c>
      <c r="D148" s="2">
        <v>1</v>
      </c>
      <c r="F148" s="37">
        <v>1101</v>
      </c>
      <c r="G148" s="39">
        <v>1211.0999999999999</v>
      </c>
      <c r="H148" s="43">
        <f t="shared" si="12"/>
        <v>1101</v>
      </c>
      <c r="I148" s="43">
        <f t="shared" si="8"/>
        <v>1211.1000000000001</v>
      </c>
      <c r="L148" s="32" t="s">
        <v>383</v>
      </c>
      <c r="P148" s="32" t="s">
        <v>383</v>
      </c>
      <c r="R148" s="76">
        <f>IFERROR(VLOOKUP(A148,'Customer Details'!$A$4:$C$12,3,FALSE),"")</f>
        <v>0</v>
      </c>
    </row>
    <row r="149" spans="1:18" s="119" customFormat="1" ht="24" customHeight="1" x14ac:dyDescent="0.25">
      <c r="A149" s="108"/>
      <c r="B149" s="108" t="s">
        <v>183</v>
      </c>
      <c r="C149" s="109"/>
      <c r="D149" s="110"/>
      <c r="E149" s="110"/>
      <c r="F149" s="120"/>
      <c r="G149" s="121"/>
      <c r="H149" s="121"/>
      <c r="I149" s="121"/>
      <c r="J149" s="115"/>
      <c r="K149" s="116"/>
      <c r="L149" s="115"/>
      <c r="M149" s="115"/>
      <c r="N149" s="115"/>
      <c r="O149" s="115"/>
      <c r="P149" s="115"/>
      <c r="Q149" s="132"/>
      <c r="R149" s="133" t="str">
        <f>IFERROR(VLOOKUP(A149,'Customer Details'!$A$4:$C$12,3,FALSE),"")</f>
        <v/>
      </c>
    </row>
    <row r="150" spans="1:18" ht="12" customHeight="1" x14ac:dyDescent="0.35">
      <c r="A150" s="5" t="s">
        <v>113</v>
      </c>
      <c r="B150" s="18">
        <v>1181068</v>
      </c>
      <c r="C150" s="16" t="s">
        <v>59</v>
      </c>
      <c r="D150" s="17">
        <v>1</v>
      </c>
      <c r="E150" s="17"/>
      <c r="F150" s="37">
        <v>881</v>
      </c>
      <c r="G150" s="44">
        <v>969.1</v>
      </c>
      <c r="H150" s="43">
        <f t="shared" ref="H150:H177" si="14">IFERROR(F150*(1-R150),"")</f>
        <v>881</v>
      </c>
      <c r="I150" s="43">
        <f t="shared" si="8"/>
        <v>969.1</v>
      </c>
      <c r="L150" s="32" t="s">
        <v>383</v>
      </c>
      <c r="Q150" s="17"/>
      <c r="R150" s="78">
        <f>IFERROR(VLOOKUP(A150,'Customer Details'!$A$4:$C$12,3,FALSE),"")</f>
        <v>0</v>
      </c>
    </row>
    <row r="151" spans="1:18" ht="12" customHeight="1" x14ac:dyDescent="0.35">
      <c r="A151" s="5" t="s">
        <v>113</v>
      </c>
      <c r="B151" s="18">
        <v>1183057</v>
      </c>
      <c r="C151" s="16" t="s">
        <v>58</v>
      </c>
      <c r="D151" s="17">
        <v>1</v>
      </c>
      <c r="E151" s="17"/>
      <c r="F151" s="37">
        <v>1057</v>
      </c>
      <c r="G151" s="44">
        <v>1162.7</v>
      </c>
      <c r="H151" s="43">
        <f t="shared" si="14"/>
        <v>1057</v>
      </c>
      <c r="I151" s="43">
        <f t="shared" si="8"/>
        <v>1162.7</v>
      </c>
      <c r="L151" s="32" t="s">
        <v>383</v>
      </c>
      <c r="Q151" s="17"/>
      <c r="R151" s="78">
        <f>IFERROR(VLOOKUP(A151,'Customer Details'!$A$4:$C$12,3,FALSE),"")</f>
        <v>0</v>
      </c>
    </row>
    <row r="152" spans="1:18" ht="12" customHeight="1" x14ac:dyDescent="0.35">
      <c r="A152" s="5" t="s">
        <v>113</v>
      </c>
      <c r="B152" s="18">
        <v>1184058</v>
      </c>
      <c r="C152" s="16" t="s">
        <v>57</v>
      </c>
      <c r="D152" s="17">
        <v>1</v>
      </c>
      <c r="E152" s="2" t="s">
        <v>551</v>
      </c>
      <c r="F152" s="37">
        <v>1093</v>
      </c>
      <c r="G152" s="44">
        <v>1202.3</v>
      </c>
      <c r="H152" s="43">
        <f t="shared" si="14"/>
        <v>1093</v>
      </c>
      <c r="I152" s="43">
        <f t="shared" si="8"/>
        <v>1202.3000000000002</v>
      </c>
      <c r="L152" s="32" t="s">
        <v>383</v>
      </c>
      <c r="P152" s="32"/>
      <c r="Q152" s="17"/>
      <c r="R152" s="78">
        <f>IFERROR(VLOOKUP(A152,'Customer Details'!$A$4:$C$12,3,FALSE),"")</f>
        <v>0</v>
      </c>
    </row>
    <row r="153" spans="1:18" ht="12" customHeight="1" x14ac:dyDescent="0.35">
      <c r="A153" s="5" t="s">
        <v>113</v>
      </c>
      <c r="B153" s="18">
        <v>1184063</v>
      </c>
      <c r="C153" s="3" t="s">
        <v>436</v>
      </c>
      <c r="D153" s="17">
        <v>1</v>
      </c>
      <c r="E153" s="2" t="s">
        <v>551</v>
      </c>
      <c r="F153" s="37">
        <v>1118</v>
      </c>
      <c r="G153" s="44">
        <v>1229.8</v>
      </c>
      <c r="H153" s="43">
        <f t="shared" si="14"/>
        <v>1118</v>
      </c>
      <c r="I153" s="43">
        <f t="shared" si="8"/>
        <v>1229.8000000000002</v>
      </c>
      <c r="L153" s="32" t="s">
        <v>383</v>
      </c>
      <c r="P153" s="32"/>
      <c r="Q153" s="17"/>
      <c r="R153" s="78">
        <f>IFERROR(VLOOKUP(A153,'Customer Details'!$A$4:$C$12,3,FALSE),"")</f>
        <v>0</v>
      </c>
    </row>
    <row r="154" spans="1:18" s="119" customFormat="1" ht="24" customHeight="1" x14ac:dyDescent="0.25">
      <c r="A154" s="108"/>
      <c r="B154" s="108" t="s">
        <v>185</v>
      </c>
      <c r="C154" s="109"/>
      <c r="D154" s="110"/>
      <c r="E154" s="110"/>
      <c r="F154" s="120"/>
      <c r="G154" s="121"/>
      <c r="H154" s="121"/>
      <c r="I154" s="121"/>
      <c r="J154" s="115"/>
      <c r="K154" s="116"/>
      <c r="L154" s="115"/>
      <c r="M154" s="115"/>
      <c r="N154" s="115"/>
      <c r="O154" s="115"/>
      <c r="P154" s="115" t="s">
        <v>383</v>
      </c>
      <c r="Q154" s="132"/>
      <c r="R154" s="133" t="str">
        <f>IFERROR(VLOOKUP(A154,'Customer Details'!$A$4:$C$12,3,FALSE),"")</f>
        <v/>
      </c>
    </row>
    <row r="155" spans="1:18" ht="12" customHeight="1" x14ac:dyDescent="0.35">
      <c r="A155" s="5" t="s">
        <v>113</v>
      </c>
      <c r="B155" s="18">
        <v>1162002</v>
      </c>
      <c r="C155" s="16" t="s">
        <v>313</v>
      </c>
      <c r="D155" s="17">
        <v>1</v>
      </c>
      <c r="E155" s="2" t="s">
        <v>551</v>
      </c>
      <c r="F155" s="37">
        <v>886</v>
      </c>
      <c r="G155" s="39">
        <v>974.6</v>
      </c>
      <c r="H155" s="43">
        <f t="shared" si="14"/>
        <v>886</v>
      </c>
      <c r="I155" s="43">
        <f t="shared" si="8"/>
        <v>974.6</v>
      </c>
      <c r="L155" s="32" t="s">
        <v>383</v>
      </c>
      <c r="P155" s="33" t="s">
        <v>383</v>
      </c>
      <c r="Q155" s="17"/>
      <c r="R155" s="78">
        <f>IFERROR(VLOOKUP(A155,'Customer Details'!$A$4:$C$12,3,FALSE),"")</f>
        <v>0</v>
      </c>
    </row>
    <row r="156" spans="1:18" ht="12" customHeight="1" x14ac:dyDescent="0.35">
      <c r="A156" s="5" t="s">
        <v>113</v>
      </c>
      <c r="B156" s="18">
        <v>1163004</v>
      </c>
      <c r="C156" s="16" t="s">
        <v>148</v>
      </c>
      <c r="D156" s="17">
        <v>1</v>
      </c>
      <c r="E156" s="17"/>
      <c r="F156" s="37">
        <v>996</v>
      </c>
      <c r="G156" s="39">
        <v>1095.5999999999999</v>
      </c>
      <c r="H156" s="43">
        <f t="shared" si="14"/>
        <v>996</v>
      </c>
      <c r="I156" s="43">
        <f t="shared" si="8"/>
        <v>1095.6000000000001</v>
      </c>
      <c r="L156" s="32" t="s">
        <v>383</v>
      </c>
      <c r="P156" s="33" t="s">
        <v>383</v>
      </c>
      <c r="Q156" s="17"/>
      <c r="R156" s="78">
        <f>IFERROR(VLOOKUP(A156,'Customer Details'!$A$4:$C$12,3,FALSE),"")</f>
        <v>0</v>
      </c>
    </row>
    <row r="157" spans="1:18" ht="12" customHeight="1" x14ac:dyDescent="0.35">
      <c r="A157" s="5" t="s">
        <v>113</v>
      </c>
      <c r="B157" s="18">
        <v>1166002</v>
      </c>
      <c r="C157" s="16" t="s">
        <v>61</v>
      </c>
      <c r="D157" s="17">
        <v>1</v>
      </c>
      <c r="E157" s="2" t="s">
        <v>551</v>
      </c>
      <c r="F157" s="37">
        <v>1142</v>
      </c>
      <c r="G157" s="39">
        <v>1256.2</v>
      </c>
      <c r="H157" s="43">
        <f t="shared" si="14"/>
        <v>1142</v>
      </c>
      <c r="I157" s="43">
        <f t="shared" si="8"/>
        <v>1256.2</v>
      </c>
      <c r="L157" s="32" t="s">
        <v>383</v>
      </c>
      <c r="P157" s="33" t="s">
        <v>383</v>
      </c>
      <c r="Q157" s="17"/>
      <c r="R157" s="78">
        <f>IFERROR(VLOOKUP(A157,'Customer Details'!$A$4:$C$12,3,FALSE),"")</f>
        <v>0</v>
      </c>
    </row>
    <row r="158" spans="1:18" ht="12" customHeight="1" x14ac:dyDescent="0.35">
      <c r="A158" s="5" t="s">
        <v>113</v>
      </c>
      <c r="B158" s="18">
        <v>1167003</v>
      </c>
      <c r="C158" s="16" t="s">
        <v>62</v>
      </c>
      <c r="D158" s="17">
        <v>1</v>
      </c>
      <c r="E158" s="17"/>
      <c r="F158" s="37">
        <v>1187</v>
      </c>
      <c r="G158" s="39">
        <v>1305.7</v>
      </c>
      <c r="H158" s="43">
        <f t="shared" si="14"/>
        <v>1187</v>
      </c>
      <c r="I158" s="43">
        <f t="shared" si="8"/>
        <v>1305.7</v>
      </c>
      <c r="L158" s="32" t="s">
        <v>383</v>
      </c>
      <c r="P158" s="33" t="s">
        <v>383</v>
      </c>
      <c r="Q158" s="17"/>
      <c r="R158" s="78">
        <f>IFERROR(VLOOKUP(A158,'Customer Details'!$A$4:$C$12,3,FALSE),"")</f>
        <v>0</v>
      </c>
    </row>
    <row r="159" spans="1:18" s="119" customFormat="1" ht="24" customHeight="1" x14ac:dyDescent="0.25">
      <c r="A159" s="108"/>
      <c r="B159" s="108" t="s">
        <v>131</v>
      </c>
      <c r="C159" s="109"/>
      <c r="D159" s="110"/>
      <c r="E159" s="110"/>
      <c r="F159" s="120"/>
      <c r="G159" s="121"/>
      <c r="H159" s="121"/>
      <c r="I159" s="121"/>
      <c r="J159" s="115"/>
      <c r="K159" s="116"/>
      <c r="L159" s="115"/>
      <c r="M159" s="115"/>
      <c r="N159" s="115"/>
      <c r="O159" s="115" t="s">
        <v>383</v>
      </c>
      <c r="P159" s="115"/>
      <c r="Q159" s="132"/>
      <c r="R159" s="133" t="str">
        <f>IFERROR(VLOOKUP(A159,'Customer Details'!$A$4:$C$12,3,FALSE),"")</f>
        <v/>
      </c>
    </row>
    <row r="160" spans="1:18" ht="12" customHeight="1" x14ac:dyDescent="0.35">
      <c r="A160" s="5" t="s">
        <v>113</v>
      </c>
      <c r="B160" s="4">
        <v>1185003</v>
      </c>
      <c r="C160" s="3" t="s">
        <v>314</v>
      </c>
      <c r="D160" s="2">
        <v>1</v>
      </c>
      <c r="E160" s="2" t="s">
        <v>551</v>
      </c>
      <c r="F160" s="37">
        <v>822</v>
      </c>
      <c r="G160" s="44">
        <v>904.2</v>
      </c>
      <c r="H160" s="43">
        <f t="shared" si="14"/>
        <v>822</v>
      </c>
      <c r="I160" s="43">
        <f t="shared" ref="I160:I177" si="15">IFERROR(H160*1.1,"")</f>
        <v>904.2</v>
      </c>
      <c r="O160" s="32" t="s">
        <v>383</v>
      </c>
      <c r="R160" s="76">
        <f>IFERROR(VLOOKUP(A160,'Customer Details'!$A$4:$C$12,3,FALSE),"")</f>
        <v>0</v>
      </c>
    </row>
    <row r="161" spans="1:18" ht="12" customHeight="1" x14ac:dyDescent="0.35">
      <c r="A161" s="5" t="s">
        <v>113</v>
      </c>
      <c r="B161" s="4">
        <v>1185011</v>
      </c>
      <c r="C161" s="3" t="s">
        <v>56</v>
      </c>
      <c r="D161" s="2">
        <v>1</v>
      </c>
      <c r="E161" s="2" t="s">
        <v>551</v>
      </c>
      <c r="F161" s="37">
        <v>1015</v>
      </c>
      <c r="G161" s="44">
        <v>1116.5</v>
      </c>
      <c r="H161" s="43">
        <f t="shared" si="14"/>
        <v>1015</v>
      </c>
      <c r="I161" s="43">
        <f t="shared" si="15"/>
        <v>1116.5</v>
      </c>
      <c r="O161" s="32" t="s">
        <v>383</v>
      </c>
      <c r="R161" s="76">
        <f>IFERROR(VLOOKUP(A161,'Customer Details'!$A$4:$C$12,3,FALSE),"")</f>
        <v>0</v>
      </c>
    </row>
    <row r="162" spans="1:18" s="119" customFormat="1" ht="24" customHeight="1" x14ac:dyDescent="0.25">
      <c r="A162" s="108"/>
      <c r="B162" s="108" t="s">
        <v>282</v>
      </c>
      <c r="C162" s="109"/>
      <c r="D162" s="110"/>
      <c r="E162" s="110"/>
      <c r="F162" s="120"/>
      <c r="G162" s="121"/>
      <c r="H162" s="121"/>
      <c r="I162" s="121"/>
      <c r="J162" s="115"/>
      <c r="K162" s="116"/>
      <c r="L162" s="115"/>
      <c r="M162" s="115"/>
      <c r="N162" s="115"/>
      <c r="O162" s="115"/>
      <c r="P162" s="115"/>
      <c r="Q162" s="132" t="s">
        <v>383</v>
      </c>
      <c r="R162" s="133" t="str">
        <f>IFERROR(VLOOKUP(A162,'Customer Details'!$A$4:$C$12,3,FALSE),"")</f>
        <v/>
      </c>
    </row>
    <row r="163" spans="1:18" ht="12" customHeight="1" x14ac:dyDescent="0.35">
      <c r="A163" s="5" t="s">
        <v>470</v>
      </c>
      <c r="B163" s="3">
        <v>1230000</v>
      </c>
      <c r="C163" s="3" t="s">
        <v>161</v>
      </c>
      <c r="D163" s="2">
        <v>1</v>
      </c>
      <c r="F163" s="37">
        <v>471</v>
      </c>
      <c r="G163" s="44">
        <v>518.1</v>
      </c>
      <c r="H163" s="43">
        <f t="shared" si="14"/>
        <v>471</v>
      </c>
      <c r="I163" s="43">
        <f t="shared" si="15"/>
        <v>518.1</v>
      </c>
      <c r="Q163" s="32" t="s">
        <v>383</v>
      </c>
      <c r="R163" s="76">
        <f>IFERROR(VLOOKUP(A163,'Customer Details'!$A$4:$C$12,3,FALSE),"")</f>
        <v>0</v>
      </c>
    </row>
    <row r="164" spans="1:18" ht="12" customHeight="1" x14ac:dyDescent="0.35">
      <c r="A164" s="5" t="s">
        <v>470</v>
      </c>
      <c r="B164" s="3">
        <v>1230002</v>
      </c>
      <c r="C164" s="3" t="s">
        <v>162</v>
      </c>
      <c r="D164" s="2">
        <v>1</v>
      </c>
      <c r="E164" s="2" t="s">
        <v>552</v>
      </c>
      <c r="F164" s="37">
        <v>483</v>
      </c>
      <c r="G164" s="44">
        <v>531.29999999999995</v>
      </c>
      <c r="H164" s="43">
        <f t="shared" si="14"/>
        <v>483</v>
      </c>
      <c r="I164" s="43">
        <f t="shared" si="15"/>
        <v>531.30000000000007</v>
      </c>
      <c r="Q164" s="32" t="s">
        <v>383</v>
      </c>
      <c r="R164" s="76">
        <f>IFERROR(VLOOKUP(A164,'Customer Details'!$A$4:$C$12,3,FALSE),"")</f>
        <v>0</v>
      </c>
    </row>
    <row r="165" spans="1:18" ht="12" customHeight="1" x14ac:dyDescent="0.35">
      <c r="A165" s="5" t="s">
        <v>470</v>
      </c>
      <c r="B165" s="3">
        <v>1230001</v>
      </c>
      <c r="C165" s="3" t="s">
        <v>163</v>
      </c>
      <c r="D165" s="2">
        <v>1</v>
      </c>
      <c r="F165" s="37">
        <v>581</v>
      </c>
      <c r="G165" s="44">
        <v>639.1</v>
      </c>
      <c r="H165" s="43">
        <f t="shared" si="14"/>
        <v>581</v>
      </c>
      <c r="I165" s="43">
        <f t="shared" si="15"/>
        <v>639.1</v>
      </c>
      <c r="Q165" s="32" t="s">
        <v>383</v>
      </c>
      <c r="R165" s="76">
        <f>IFERROR(VLOOKUP(A165,'Customer Details'!$A$4:$C$12,3,FALSE),"")</f>
        <v>0</v>
      </c>
    </row>
    <row r="166" spans="1:18" ht="12" customHeight="1" x14ac:dyDescent="0.35">
      <c r="A166" s="5" t="s">
        <v>470</v>
      </c>
      <c r="B166" s="3">
        <v>1230003</v>
      </c>
      <c r="C166" s="3" t="s">
        <v>164</v>
      </c>
      <c r="D166" s="2">
        <v>1</v>
      </c>
      <c r="E166" s="2" t="s">
        <v>551</v>
      </c>
      <c r="F166" s="37">
        <v>593</v>
      </c>
      <c r="G166" s="44">
        <v>652.29999999999995</v>
      </c>
      <c r="H166" s="43">
        <f t="shared" si="14"/>
        <v>593</v>
      </c>
      <c r="I166" s="43">
        <f t="shared" si="15"/>
        <v>652.30000000000007</v>
      </c>
      <c r="Q166" s="32" t="s">
        <v>383</v>
      </c>
      <c r="R166" s="76">
        <f>IFERROR(VLOOKUP(A166,'Customer Details'!$A$4:$C$12,3,FALSE),"")</f>
        <v>0</v>
      </c>
    </row>
    <row r="167" spans="1:18" s="119" customFormat="1" ht="24" customHeight="1" x14ac:dyDescent="0.25">
      <c r="A167" s="108"/>
      <c r="B167" s="108" t="s">
        <v>307</v>
      </c>
      <c r="C167" s="109"/>
      <c r="D167" s="110"/>
      <c r="E167" s="110"/>
      <c r="F167" s="120"/>
      <c r="G167" s="121"/>
      <c r="H167" s="121"/>
      <c r="I167" s="121"/>
      <c r="J167" s="115"/>
      <c r="K167" s="116"/>
      <c r="L167" s="115"/>
      <c r="M167" s="115"/>
      <c r="N167" s="115"/>
      <c r="O167" s="115"/>
      <c r="P167" s="115"/>
      <c r="Q167" s="132" t="s">
        <v>383</v>
      </c>
      <c r="R167" s="133" t="str">
        <f>IFERROR(VLOOKUP(A167,'Customer Details'!$A$4:$C$12,3,FALSE),"")</f>
        <v/>
      </c>
    </row>
    <row r="168" spans="1:18" ht="12" customHeight="1" x14ac:dyDescent="0.35">
      <c r="A168" s="5" t="s">
        <v>470</v>
      </c>
      <c r="B168" s="3">
        <v>1230030</v>
      </c>
      <c r="C168" s="3" t="s">
        <v>526</v>
      </c>
      <c r="D168" s="2">
        <v>1</v>
      </c>
      <c r="F168" s="37">
        <v>655</v>
      </c>
      <c r="G168" s="44">
        <v>720.5</v>
      </c>
      <c r="H168" s="43">
        <f t="shared" si="14"/>
        <v>655</v>
      </c>
      <c r="I168" s="43">
        <f t="shared" si="15"/>
        <v>720.50000000000011</v>
      </c>
      <c r="Q168" s="32" t="s">
        <v>383</v>
      </c>
      <c r="R168" s="76">
        <f>IFERROR(VLOOKUP(A168,'Customer Details'!$A$4:$C$12,3,FALSE),"")</f>
        <v>0</v>
      </c>
    </row>
    <row r="169" spans="1:18" ht="12" customHeight="1" x14ac:dyDescent="0.35">
      <c r="A169" s="5" t="s">
        <v>470</v>
      </c>
      <c r="B169" s="3">
        <v>1230031</v>
      </c>
      <c r="C169" s="3" t="s">
        <v>4</v>
      </c>
      <c r="D169" s="2">
        <v>1</v>
      </c>
      <c r="F169" s="37">
        <v>773</v>
      </c>
      <c r="G169" s="44">
        <v>850.3</v>
      </c>
      <c r="H169" s="43">
        <f t="shared" si="14"/>
        <v>773</v>
      </c>
      <c r="I169" s="43">
        <f t="shared" si="15"/>
        <v>850.30000000000007</v>
      </c>
      <c r="Q169" s="32" t="s">
        <v>383</v>
      </c>
      <c r="R169" s="76">
        <f>IFERROR(VLOOKUP(A169,'Customer Details'!$A$4:$C$12,3,FALSE),"")</f>
        <v>0</v>
      </c>
    </row>
    <row r="170" spans="1:18" s="119" customFormat="1" ht="24" customHeight="1" x14ac:dyDescent="0.25">
      <c r="A170" s="108"/>
      <c r="B170" s="108" t="s">
        <v>319</v>
      </c>
      <c r="C170" s="109"/>
      <c r="D170" s="110"/>
      <c r="E170" s="110"/>
      <c r="F170" s="120"/>
      <c r="G170" s="121"/>
      <c r="H170" s="121"/>
      <c r="I170" s="121"/>
      <c r="J170" s="115"/>
      <c r="K170" s="116"/>
      <c r="L170" s="115"/>
      <c r="M170" s="115"/>
      <c r="N170" s="115"/>
      <c r="O170" s="115"/>
      <c r="P170" s="115"/>
      <c r="Q170" s="132"/>
      <c r="R170" s="133" t="str">
        <f>IFERROR(VLOOKUP(A170,'Customer Details'!$A$4:$C$12,3,FALSE),"")</f>
        <v/>
      </c>
    </row>
    <row r="171" spans="1:18" ht="12" customHeight="1" x14ac:dyDescent="0.35">
      <c r="A171" s="5" t="s">
        <v>113</v>
      </c>
      <c r="B171" s="3">
        <v>1210291</v>
      </c>
      <c r="C171" s="3" t="s">
        <v>320</v>
      </c>
      <c r="D171" s="2">
        <v>1</v>
      </c>
      <c r="E171" s="2" t="s">
        <v>551</v>
      </c>
      <c r="F171" s="37">
        <v>349</v>
      </c>
      <c r="G171" s="44">
        <v>383.9</v>
      </c>
      <c r="H171" s="43">
        <f t="shared" si="14"/>
        <v>349</v>
      </c>
      <c r="I171" s="43">
        <f t="shared" si="15"/>
        <v>383.90000000000003</v>
      </c>
      <c r="N171" s="33" t="s">
        <v>383</v>
      </c>
      <c r="Q171" s="32"/>
      <c r="R171" s="76">
        <f>IFERROR(VLOOKUP(A171,'Customer Details'!$A$4:$C$12,3,FALSE),"")</f>
        <v>0</v>
      </c>
    </row>
    <row r="172" spans="1:18" ht="12" customHeight="1" x14ac:dyDescent="0.35">
      <c r="A172" s="5" t="s">
        <v>113</v>
      </c>
      <c r="B172" s="3">
        <v>1210292</v>
      </c>
      <c r="C172" s="3" t="s">
        <v>321</v>
      </c>
      <c r="D172" s="2">
        <v>1</v>
      </c>
      <c r="E172" s="2" t="s">
        <v>551</v>
      </c>
      <c r="F172" s="37">
        <v>392</v>
      </c>
      <c r="G172" s="44">
        <v>431.2</v>
      </c>
      <c r="H172" s="43">
        <f t="shared" si="14"/>
        <v>392</v>
      </c>
      <c r="I172" s="43">
        <f t="shared" si="15"/>
        <v>431.20000000000005</v>
      </c>
      <c r="N172" s="33" t="s">
        <v>383</v>
      </c>
      <c r="Q172" s="32"/>
      <c r="R172" s="76">
        <f>IFERROR(VLOOKUP(A172,'Customer Details'!$A$4:$C$12,3,FALSE),"")</f>
        <v>0</v>
      </c>
    </row>
    <row r="173" spans="1:18" ht="12" customHeight="1" x14ac:dyDescent="0.35">
      <c r="A173" s="5" t="s">
        <v>113</v>
      </c>
      <c r="B173" s="3">
        <v>1210293</v>
      </c>
      <c r="C173" s="3" t="s">
        <v>322</v>
      </c>
      <c r="D173" s="2">
        <v>1</v>
      </c>
      <c r="E173" s="2" t="s">
        <v>552</v>
      </c>
      <c r="F173" s="37">
        <v>441</v>
      </c>
      <c r="G173" s="44">
        <v>485.1</v>
      </c>
      <c r="H173" s="43">
        <f t="shared" si="14"/>
        <v>441</v>
      </c>
      <c r="I173" s="43">
        <f t="shared" si="15"/>
        <v>485.1</v>
      </c>
      <c r="N173" s="33" t="s">
        <v>383</v>
      </c>
      <c r="Q173" s="32"/>
      <c r="R173" s="76">
        <f>IFERROR(VLOOKUP(A173,'Customer Details'!$A$4:$C$12,3,FALSE),"")</f>
        <v>0</v>
      </c>
    </row>
    <row r="174" spans="1:18" s="119" customFormat="1" ht="24" customHeight="1" x14ac:dyDescent="0.25">
      <c r="A174" s="108"/>
      <c r="B174" s="108" t="s">
        <v>12</v>
      </c>
      <c r="C174" s="109"/>
      <c r="D174" s="110"/>
      <c r="E174" s="110"/>
      <c r="F174" s="120"/>
      <c r="G174" s="121"/>
      <c r="H174" s="121"/>
      <c r="I174" s="121"/>
      <c r="J174" s="115"/>
      <c r="K174" s="116"/>
      <c r="L174" s="115"/>
      <c r="M174" s="115"/>
      <c r="N174" s="115"/>
      <c r="O174" s="115"/>
      <c r="P174" s="115"/>
      <c r="Q174" s="132"/>
      <c r="R174" s="133" t="str">
        <f>IFERROR(VLOOKUP(A174,'Customer Details'!$A$4:$C$12,3,FALSE),"")</f>
        <v/>
      </c>
    </row>
    <row r="175" spans="1:18" ht="12" customHeight="1" x14ac:dyDescent="0.35">
      <c r="A175" s="5" t="s">
        <v>113</v>
      </c>
      <c r="B175" s="3">
        <v>1210375</v>
      </c>
      <c r="C175" s="3" t="s">
        <v>13</v>
      </c>
      <c r="D175" s="2">
        <v>1</v>
      </c>
      <c r="E175" s="2" t="s">
        <v>551</v>
      </c>
      <c r="F175" s="37">
        <v>591</v>
      </c>
      <c r="G175" s="44">
        <v>650.1</v>
      </c>
      <c r="H175" s="43">
        <f t="shared" si="14"/>
        <v>591</v>
      </c>
      <c r="I175" s="43">
        <f t="shared" si="15"/>
        <v>650.1</v>
      </c>
      <c r="N175" s="33" t="s">
        <v>383</v>
      </c>
      <c r="Q175" s="32"/>
      <c r="R175" s="76">
        <f>IFERROR(VLOOKUP(A175,'Customer Details'!$A$4:$C$12,3,FALSE),"")</f>
        <v>0</v>
      </c>
    </row>
    <row r="176" spans="1:18" ht="12" customHeight="1" x14ac:dyDescent="0.35">
      <c r="A176" s="5" t="s">
        <v>113</v>
      </c>
      <c r="B176" s="3">
        <v>1210376</v>
      </c>
      <c r="C176" s="3" t="s">
        <v>14</v>
      </c>
      <c r="D176" s="2">
        <v>1</v>
      </c>
      <c r="E176" s="2" t="s">
        <v>551</v>
      </c>
      <c r="F176" s="37">
        <v>613</v>
      </c>
      <c r="G176" s="44">
        <v>674.3</v>
      </c>
      <c r="H176" s="43">
        <f t="shared" si="14"/>
        <v>613</v>
      </c>
      <c r="I176" s="43">
        <f t="shared" si="15"/>
        <v>674.30000000000007</v>
      </c>
      <c r="N176" s="33" t="s">
        <v>383</v>
      </c>
      <c r="Q176" s="32"/>
      <c r="R176" s="76">
        <f>IFERROR(VLOOKUP(A176,'Customer Details'!$A$4:$C$12,3,FALSE),"")</f>
        <v>0</v>
      </c>
    </row>
    <row r="177" spans="1:18" ht="12" customHeight="1" x14ac:dyDescent="0.35">
      <c r="A177" s="5" t="s">
        <v>113</v>
      </c>
      <c r="B177" s="3">
        <v>1210377</v>
      </c>
      <c r="C177" s="3" t="s">
        <v>15</v>
      </c>
      <c r="D177" s="2">
        <v>1</v>
      </c>
      <c r="E177" s="2" t="s">
        <v>551</v>
      </c>
      <c r="F177" s="37">
        <v>633</v>
      </c>
      <c r="G177" s="44">
        <v>696.3</v>
      </c>
      <c r="H177" s="43">
        <f t="shared" si="14"/>
        <v>633</v>
      </c>
      <c r="I177" s="43">
        <f t="shared" si="15"/>
        <v>696.30000000000007</v>
      </c>
      <c r="N177" s="33" t="s">
        <v>383</v>
      </c>
      <c r="Q177" s="32"/>
      <c r="R177" s="76">
        <f>IFERROR(VLOOKUP(A177,'Customer Details'!$A$4:$C$12,3,FALSE),"")</f>
        <v>0</v>
      </c>
    </row>
    <row r="178" spans="1:18" s="1" customFormat="1" ht="12" customHeight="1" x14ac:dyDescent="0.35">
      <c r="B178" s="3"/>
      <c r="C178" s="3"/>
      <c r="D178" s="2"/>
      <c r="E178" s="2"/>
      <c r="F178" s="41"/>
      <c r="G178" s="42"/>
      <c r="H178" s="42"/>
      <c r="I178" s="42"/>
      <c r="J178" s="33"/>
      <c r="K178" s="33"/>
      <c r="L178" s="33"/>
      <c r="M178" s="33"/>
      <c r="N178" s="33"/>
      <c r="O178" s="33"/>
      <c r="P178" s="33"/>
      <c r="Q178" s="2"/>
      <c r="R178" s="76"/>
    </row>
    <row r="180" spans="1:18" x14ac:dyDescent="0.35">
      <c r="A180" s="52" t="s">
        <v>495</v>
      </c>
    </row>
    <row r="181" spans="1:18" x14ac:dyDescent="0.35">
      <c r="A181" s="56" t="s">
        <v>8</v>
      </c>
    </row>
    <row r="183" spans="1:18" x14ac:dyDescent="0.35">
      <c r="A183" s="240" t="s">
        <v>564</v>
      </c>
      <c r="B183" s="240"/>
      <c r="C183" s="240"/>
    </row>
    <row r="184" spans="1:18" x14ac:dyDescent="0.35">
      <c r="A184" s="240" t="s">
        <v>565</v>
      </c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</row>
  </sheetData>
  <sheetProtection algorithmName="SHA-512" hashValue="SOFtjubzkgggIDEKKqz7PNKeu/5CqNIv+9DrqPaXRim+riAti6ERTGyraXbqGBH+q4N6RCVUg8+NgdeGcchn7A==" saltValue="bXO/hYSOaLbtJM/bscn2lA==" spinCount="100000" sheet="1" formatColumns="0" autoFilter="0"/>
  <autoFilter ref="A3:R177" xr:uid="{00000000-0009-0000-0000-000001000000}"/>
  <mergeCells count="25">
    <mergeCell ref="A183:C183"/>
    <mergeCell ref="A184:K184"/>
    <mergeCell ref="P17:P18"/>
    <mergeCell ref="Q17:Q18"/>
    <mergeCell ref="R17:R18"/>
    <mergeCell ref="B17:C18"/>
    <mergeCell ref="A102:A103"/>
    <mergeCell ref="B102:C103"/>
    <mergeCell ref="D102:R103"/>
    <mergeCell ref="J17:J18"/>
    <mergeCell ref="K17:K18"/>
    <mergeCell ref="L17:L18"/>
    <mergeCell ref="M17:M18"/>
    <mergeCell ref="N17:N18"/>
    <mergeCell ref="O17:O18"/>
    <mergeCell ref="A17:A18"/>
    <mergeCell ref="A109:A110"/>
    <mergeCell ref="B109:C110"/>
    <mergeCell ref="D109:R110"/>
    <mergeCell ref="I17:I18"/>
    <mergeCell ref="D17:D18"/>
    <mergeCell ref="E17:E18"/>
    <mergeCell ref="F17:F18"/>
    <mergeCell ref="G17:G18"/>
    <mergeCell ref="H17:H18"/>
  </mergeCells>
  <phoneticPr fontId="0" type="noConversion"/>
  <pageMargins left="0.70866141732283472" right="0.70866141732283472" top="0.19685039370078741" bottom="0.74803149606299213" header="0.31496062992125984" footer="0.31496062992125984"/>
  <pageSetup paperSize="9" fitToHeight="16" orientation="landscape" horizontalDpi="4294967292" verticalDpi="4294967292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2016Somfy Pty Limited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84"/>
  <sheetViews>
    <sheetView zoomScaleNormal="10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B4" sqref="B4"/>
    </sheetView>
  </sheetViews>
  <sheetFormatPr defaultColWidth="7.1796875" defaultRowHeight="11.5" x14ac:dyDescent="0.25"/>
  <cols>
    <col min="1" max="1" width="7.1796875" style="2"/>
    <col min="2" max="2" width="11" style="4" customWidth="1"/>
    <col min="3" max="3" width="70.81640625" style="3" customWidth="1"/>
    <col min="4" max="5" width="7.7265625" style="2" customWidth="1"/>
    <col min="6" max="9" width="9.7265625" style="5" customWidth="1"/>
    <col min="10" max="10" width="7.7265625" style="5" customWidth="1"/>
    <col min="11" max="11" width="7.7265625" style="22" customWidth="1"/>
    <col min="12" max="17" width="7.7265625" style="5" customWidth="1"/>
    <col min="18" max="18" width="8.1796875" style="79" customWidth="1"/>
    <col min="19" max="19" width="10.453125" style="5" bestFit="1" customWidth="1"/>
    <col min="20" max="16384" width="7.1796875" style="5"/>
  </cols>
  <sheetData>
    <row r="1" spans="1:18" s="142" customFormat="1" ht="78" customHeight="1" x14ac:dyDescent="0.35">
      <c r="A1" s="135"/>
      <c r="B1" s="136"/>
      <c r="C1" s="137"/>
      <c r="D1" s="135"/>
      <c r="E1" s="135"/>
      <c r="F1" s="138"/>
      <c r="G1" s="139"/>
      <c r="H1" s="139"/>
      <c r="I1" s="139"/>
      <c r="J1" s="140"/>
      <c r="K1" s="140"/>
      <c r="L1" s="137"/>
      <c r="M1" s="140"/>
      <c r="N1" s="140"/>
      <c r="O1" s="140"/>
      <c r="P1" s="140"/>
      <c r="Q1" s="135"/>
      <c r="R1" s="141"/>
    </row>
    <row r="2" spans="1:18" ht="17.5" x14ac:dyDescent="0.35">
      <c r="C2" s="46"/>
      <c r="F2" s="41"/>
      <c r="G2" s="38"/>
      <c r="H2" s="38"/>
      <c r="I2" s="38"/>
      <c r="J2" s="33"/>
      <c r="K2" s="33"/>
      <c r="L2" s="46"/>
      <c r="M2" s="33"/>
      <c r="N2" s="33"/>
      <c r="O2" s="33"/>
      <c r="P2" s="33"/>
      <c r="Q2" s="2"/>
      <c r="R2" s="76"/>
    </row>
    <row r="3" spans="1:18" s="31" customFormat="1" ht="43.5" customHeight="1" x14ac:dyDescent="0.3">
      <c r="A3" s="36" t="s">
        <v>398</v>
      </c>
      <c r="B3" s="36" t="s">
        <v>386</v>
      </c>
      <c r="C3" s="36" t="s">
        <v>387</v>
      </c>
      <c r="D3" s="36" t="s">
        <v>373</v>
      </c>
      <c r="E3" s="36" t="s">
        <v>550</v>
      </c>
      <c r="F3" s="45" t="s">
        <v>675</v>
      </c>
      <c r="G3" s="36" t="s">
        <v>676</v>
      </c>
      <c r="H3" s="36" t="str">
        <f>'Customer Details'!$C2&amp;" Buy Price(ex GST)"</f>
        <v xml:space="preserve">  Buy Price(ex GST)</v>
      </c>
      <c r="I3" s="36" t="str">
        <f>'Customer Details'!$C2&amp;" Buy Price(inc GST)"</f>
        <v xml:space="preserve">  Buy Price(inc GST)</v>
      </c>
      <c r="J3" s="36" t="s">
        <v>376</v>
      </c>
      <c r="K3" s="36" t="s">
        <v>377</v>
      </c>
      <c r="L3" s="36" t="s">
        <v>378</v>
      </c>
      <c r="M3" s="36" t="s">
        <v>385</v>
      </c>
      <c r="N3" s="36" t="s">
        <v>379</v>
      </c>
      <c r="O3" s="36" t="s">
        <v>380</v>
      </c>
      <c r="P3" s="36" t="s">
        <v>381</v>
      </c>
      <c r="Q3" s="36" t="s">
        <v>382</v>
      </c>
      <c r="R3" s="77" t="s">
        <v>454</v>
      </c>
    </row>
    <row r="4" spans="1:18" s="152" customFormat="1" ht="24" customHeight="1" x14ac:dyDescent="0.25">
      <c r="A4" s="143"/>
      <c r="B4" s="143" t="s">
        <v>527</v>
      </c>
      <c r="C4" s="144"/>
      <c r="D4" s="145"/>
      <c r="E4" s="145"/>
      <c r="F4" s="146"/>
      <c r="G4" s="147"/>
      <c r="H4" s="148"/>
      <c r="I4" s="149"/>
      <c r="J4" s="150"/>
      <c r="K4" s="150"/>
      <c r="L4" s="150"/>
      <c r="M4" s="150"/>
      <c r="N4" s="150"/>
      <c r="O4" s="150"/>
      <c r="P4" s="150"/>
      <c r="Q4" s="150"/>
      <c r="R4" s="151"/>
    </row>
    <row r="5" spans="1:18" ht="12" customHeight="1" x14ac:dyDescent="0.25">
      <c r="A5" s="2" t="s">
        <v>453</v>
      </c>
      <c r="B5" s="4">
        <v>1811591</v>
      </c>
      <c r="C5" s="3" t="s">
        <v>549</v>
      </c>
      <c r="D5" s="2">
        <v>1</v>
      </c>
      <c r="F5" s="28">
        <v>309</v>
      </c>
      <c r="G5" s="28">
        <v>339.9</v>
      </c>
      <c r="H5" s="28">
        <f>IFERROR(F5*(1-R5),"")</f>
        <v>309</v>
      </c>
      <c r="I5" s="28">
        <f>IFERROR(H5*1.1,"")</f>
        <v>339.90000000000003</v>
      </c>
      <c r="J5" s="32" t="s">
        <v>383</v>
      </c>
      <c r="K5" s="32" t="s">
        <v>383</v>
      </c>
      <c r="L5" s="32" t="s">
        <v>383</v>
      </c>
      <c r="M5" s="32" t="s">
        <v>383</v>
      </c>
      <c r="N5" s="32" t="s">
        <v>383</v>
      </c>
      <c r="O5" s="32" t="s">
        <v>383</v>
      </c>
      <c r="P5" s="32" t="s">
        <v>383</v>
      </c>
      <c r="Q5" s="32" t="s">
        <v>383</v>
      </c>
      <c r="R5" s="81">
        <f>IFERROR(VLOOKUP(A5,'Customer Details'!$A$4:$C$11,3,FALSE),"")</f>
        <v>0</v>
      </c>
    </row>
    <row r="6" spans="1:18" s="152" customFormat="1" ht="24" customHeight="1" x14ac:dyDescent="0.25">
      <c r="A6" s="153"/>
      <c r="B6" s="143" t="s">
        <v>530</v>
      </c>
      <c r="C6" s="144"/>
      <c r="D6" s="145"/>
      <c r="E6" s="145"/>
      <c r="F6" s="146"/>
      <c r="G6" s="147"/>
      <c r="H6" s="148"/>
      <c r="I6" s="149"/>
      <c r="J6" s="150"/>
      <c r="K6" s="150"/>
      <c r="L6" s="150"/>
      <c r="M6" s="150"/>
      <c r="N6" s="150"/>
      <c r="O6" s="150"/>
      <c r="P6" s="150"/>
      <c r="Q6" s="150"/>
      <c r="R6" s="151"/>
    </row>
    <row r="7" spans="1:18" s="1" customFormat="1" ht="12" customHeight="1" x14ac:dyDescent="0.25">
      <c r="A7" s="50" t="s">
        <v>453</v>
      </c>
      <c r="B7" s="4">
        <v>1800459</v>
      </c>
      <c r="C7" s="3" t="s">
        <v>511</v>
      </c>
      <c r="D7" s="2">
        <v>1</v>
      </c>
      <c r="E7" s="2"/>
      <c r="F7" s="28">
        <v>91</v>
      </c>
      <c r="G7" s="28">
        <v>100.1</v>
      </c>
      <c r="H7" s="28">
        <f t="shared" ref="H7:H17" si="0">IFERROR(F7*(1-R7),"")</f>
        <v>91</v>
      </c>
      <c r="I7" s="28">
        <f t="shared" ref="I7:I17" si="1">IFERROR(H7*1.1,"")</f>
        <v>100.10000000000001</v>
      </c>
      <c r="J7" s="32" t="s">
        <v>383</v>
      </c>
      <c r="K7" s="32" t="s">
        <v>383</v>
      </c>
      <c r="L7" s="32" t="s">
        <v>383</v>
      </c>
      <c r="M7" s="32" t="s">
        <v>383</v>
      </c>
      <c r="N7" s="32" t="s">
        <v>383</v>
      </c>
      <c r="O7" s="32" t="s">
        <v>383</v>
      </c>
      <c r="P7" s="32" t="s">
        <v>383</v>
      </c>
      <c r="Q7" s="32" t="s">
        <v>383</v>
      </c>
      <c r="R7" s="81">
        <f>IFERROR(VLOOKUP(A7,'Customer Details'!$A$4:$C$11,3,FALSE),"")</f>
        <v>0</v>
      </c>
    </row>
    <row r="8" spans="1:18" s="1" customFormat="1" ht="12" customHeight="1" x14ac:dyDescent="0.25">
      <c r="A8" s="50" t="s">
        <v>453</v>
      </c>
      <c r="B8" s="4">
        <v>1800460</v>
      </c>
      <c r="C8" s="3" t="s">
        <v>512</v>
      </c>
      <c r="D8" s="2">
        <v>1</v>
      </c>
      <c r="E8" s="2"/>
      <c r="F8" s="28">
        <v>91</v>
      </c>
      <c r="G8" s="28">
        <v>100.1</v>
      </c>
      <c r="H8" s="28">
        <f t="shared" ref="H8:H10" si="2">IFERROR(F8*(1-R8),"")</f>
        <v>91</v>
      </c>
      <c r="I8" s="28">
        <f t="shared" ref="I8:I10" si="3">IFERROR(H8*1.1,"")</f>
        <v>100.10000000000001</v>
      </c>
      <c r="J8" s="32" t="s">
        <v>383</v>
      </c>
      <c r="K8" s="32" t="s">
        <v>383</v>
      </c>
      <c r="L8" s="32" t="s">
        <v>383</v>
      </c>
      <c r="M8" s="32" t="s">
        <v>383</v>
      </c>
      <c r="N8" s="32" t="s">
        <v>383</v>
      </c>
      <c r="O8" s="32" t="s">
        <v>383</v>
      </c>
      <c r="P8" s="32" t="s">
        <v>383</v>
      </c>
      <c r="Q8" s="32" t="s">
        <v>383</v>
      </c>
      <c r="R8" s="81">
        <f>IFERROR(VLOOKUP(A8,'Customer Details'!$A$4:$C$11,3,FALSE),"")</f>
        <v>0</v>
      </c>
    </row>
    <row r="9" spans="1:18" s="1" customFormat="1" ht="12" customHeight="1" x14ac:dyDescent="0.25">
      <c r="A9" s="50" t="s">
        <v>453</v>
      </c>
      <c r="B9" s="4">
        <v>1811431</v>
      </c>
      <c r="C9" s="3" t="s">
        <v>513</v>
      </c>
      <c r="D9" s="2">
        <v>1</v>
      </c>
      <c r="E9" s="2"/>
      <c r="F9" s="28">
        <v>91</v>
      </c>
      <c r="G9" s="28">
        <v>100.1</v>
      </c>
      <c r="H9" s="28">
        <f t="shared" si="2"/>
        <v>91</v>
      </c>
      <c r="I9" s="28">
        <f t="shared" si="3"/>
        <v>100.10000000000001</v>
      </c>
      <c r="J9" s="32" t="s">
        <v>383</v>
      </c>
      <c r="K9" s="32" t="s">
        <v>383</v>
      </c>
      <c r="L9" s="32" t="s">
        <v>383</v>
      </c>
      <c r="M9" s="32" t="s">
        <v>383</v>
      </c>
      <c r="N9" s="32" t="s">
        <v>383</v>
      </c>
      <c r="O9" s="32" t="s">
        <v>383</v>
      </c>
      <c r="P9" s="32" t="s">
        <v>383</v>
      </c>
      <c r="Q9" s="32" t="s">
        <v>383</v>
      </c>
      <c r="R9" s="81">
        <f>IFERROR(VLOOKUP(A9,'Customer Details'!$A$4:$C$11,3,FALSE),"")</f>
        <v>0</v>
      </c>
    </row>
    <row r="10" spans="1:18" s="1" customFormat="1" ht="12" customHeight="1" x14ac:dyDescent="0.25">
      <c r="A10" s="50" t="s">
        <v>453</v>
      </c>
      <c r="B10" s="4">
        <v>1811432</v>
      </c>
      <c r="C10" s="3" t="s">
        <v>514</v>
      </c>
      <c r="D10" s="2">
        <v>1</v>
      </c>
      <c r="E10" s="2"/>
      <c r="F10" s="28">
        <v>91</v>
      </c>
      <c r="G10" s="28">
        <v>100.1</v>
      </c>
      <c r="H10" s="28">
        <f t="shared" si="2"/>
        <v>91</v>
      </c>
      <c r="I10" s="28">
        <f t="shared" si="3"/>
        <v>100.10000000000001</v>
      </c>
      <c r="J10" s="32" t="s">
        <v>383</v>
      </c>
      <c r="K10" s="32" t="s">
        <v>383</v>
      </c>
      <c r="L10" s="32" t="s">
        <v>383</v>
      </c>
      <c r="M10" s="32" t="s">
        <v>383</v>
      </c>
      <c r="N10" s="32" t="s">
        <v>383</v>
      </c>
      <c r="O10" s="32" t="s">
        <v>383</v>
      </c>
      <c r="P10" s="32" t="s">
        <v>383</v>
      </c>
      <c r="Q10" s="32" t="s">
        <v>383</v>
      </c>
      <c r="R10" s="81">
        <f>IFERROR(VLOOKUP(A10,'Customer Details'!$A$4:$C$11,3,FALSE),"")</f>
        <v>0</v>
      </c>
    </row>
    <row r="11" spans="1:18" s="152" customFormat="1" ht="24" customHeight="1" x14ac:dyDescent="0.25">
      <c r="A11" s="153"/>
      <c r="B11" s="143" t="s">
        <v>531</v>
      </c>
      <c r="C11" s="144"/>
      <c r="D11" s="145"/>
      <c r="E11" s="145"/>
      <c r="F11" s="146"/>
      <c r="G11" s="147"/>
      <c r="H11" s="147"/>
      <c r="I11" s="147"/>
      <c r="J11" s="150"/>
      <c r="K11" s="150"/>
      <c r="L11" s="150"/>
      <c r="M11" s="150"/>
      <c r="N11" s="150"/>
      <c r="O11" s="150"/>
      <c r="P11" s="150"/>
      <c r="Q11" s="150"/>
      <c r="R11" s="150" t="str">
        <f>IFERROR(VLOOKUP(A11,'Customer Details'!$A$4:$C$11,3,FALSE),"")</f>
        <v/>
      </c>
    </row>
    <row r="12" spans="1:18" s="1" customFormat="1" ht="12" customHeight="1" x14ac:dyDescent="0.25">
      <c r="A12" s="50" t="s">
        <v>453</v>
      </c>
      <c r="B12" s="4">
        <v>1811418</v>
      </c>
      <c r="C12" s="3" t="s">
        <v>515</v>
      </c>
      <c r="D12" s="2">
        <v>1</v>
      </c>
      <c r="E12" s="2"/>
      <c r="F12" s="28">
        <v>102</v>
      </c>
      <c r="G12" s="28">
        <v>112.2</v>
      </c>
      <c r="H12" s="28">
        <f t="shared" si="0"/>
        <v>102</v>
      </c>
      <c r="I12" s="28">
        <f t="shared" si="1"/>
        <v>112.2</v>
      </c>
      <c r="J12" s="32" t="s">
        <v>383</v>
      </c>
      <c r="K12" s="32" t="s">
        <v>383</v>
      </c>
      <c r="L12" s="32" t="s">
        <v>383</v>
      </c>
      <c r="M12" s="32" t="s">
        <v>383</v>
      </c>
      <c r="N12" s="32" t="s">
        <v>383</v>
      </c>
      <c r="O12" s="32" t="s">
        <v>383</v>
      </c>
      <c r="P12" s="32" t="s">
        <v>383</v>
      </c>
      <c r="Q12" s="32" t="s">
        <v>383</v>
      </c>
      <c r="R12" s="81">
        <f>IFERROR(VLOOKUP(A12,'Customer Details'!$A$4:$C$11,3,FALSE),"")</f>
        <v>0</v>
      </c>
    </row>
    <row r="13" spans="1:18" s="1" customFormat="1" ht="12" customHeight="1" x14ac:dyDescent="0.25">
      <c r="A13" s="50" t="s">
        <v>453</v>
      </c>
      <c r="B13" s="4">
        <v>1811419</v>
      </c>
      <c r="C13" s="3" t="s">
        <v>516</v>
      </c>
      <c r="D13" s="2">
        <v>1</v>
      </c>
      <c r="E13" s="2"/>
      <c r="F13" s="28">
        <v>102</v>
      </c>
      <c r="G13" s="28">
        <v>112.2</v>
      </c>
      <c r="H13" s="28">
        <f t="shared" ref="H13:H15" si="4">IFERROR(F13*(1-R13),"")</f>
        <v>102</v>
      </c>
      <c r="I13" s="28">
        <f t="shared" ref="I13:I15" si="5">IFERROR(H13*1.1,"")</f>
        <v>112.2</v>
      </c>
      <c r="J13" s="32" t="s">
        <v>383</v>
      </c>
      <c r="K13" s="32" t="s">
        <v>383</v>
      </c>
      <c r="L13" s="32" t="s">
        <v>383</v>
      </c>
      <c r="M13" s="32" t="s">
        <v>383</v>
      </c>
      <c r="N13" s="32" t="s">
        <v>383</v>
      </c>
      <c r="O13" s="32" t="s">
        <v>383</v>
      </c>
      <c r="P13" s="32" t="s">
        <v>383</v>
      </c>
      <c r="Q13" s="32" t="s">
        <v>383</v>
      </c>
      <c r="R13" s="81">
        <f>IFERROR(VLOOKUP(A13,'Customer Details'!$A$4:$C$11,3,FALSE),"")</f>
        <v>0</v>
      </c>
    </row>
    <row r="14" spans="1:18" s="1" customFormat="1" ht="12" customHeight="1" x14ac:dyDescent="0.25">
      <c r="A14" s="50" t="s">
        <v>453</v>
      </c>
      <c r="B14" s="4">
        <v>1811433</v>
      </c>
      <c r="C14" s="3" t="s">
        <v>517</v>
      </c>
      <c r="D14" s="2">
        <v>1</v>
      </c>
      <c r="E14" s="2"/>
      <c r="F14" s="28">
        <v>102</v>
      </c>
      <c r="G14" s="28">
        <v>112.2</v>
      </c>
      <c r="H14" s="28">
        <f t="shared" si="4"/>
        <v>102</v>
      </c>
      <c r="I14" s="28">
        <f t="shared" si="5"/>
        <v>112.2</v>
      </c>
      <c r="J14" s="32" t="s">
        <v>383</v>
      </c>
      <c r="K14" s="32" t="s">
        <v>383</v>
      </c>
      <c r="L14" s="32" t="s">
        <v>383</v>
      </c>
      <c r="M14" s="32" t="s">
        <v>383</v>
      </c>
      <c r="N14" s="32" t="s">
        <v>383</v>
      </c>
      <c r="O14" s="32" t="s">
        <v>383</v>
      </c>
      <c r="P14" s="32" t="s">
        <v>383</v>
      </c>
      <c r="Q14" s="32" t="s">
        <v>383</v>
      </c>
      <c r="R14" s="81">
        <f>IFERROR(VLOOKUP(A14,'Customer Details'!$A$4:$C$11,3,FALSE),"")</f>
        <v>0</v>
      </c>
    </row>
    <row r="15" spans="1:18" s="1" customFormat="1" ht="12" customHeight="1" x14ac:dyDescent="0.25">
      <c r="A15" s="50" t="s">
        <v>453</v>
      </c>
      <c r="B15" s="4">
        <v>1811434</v>
      </c>
      <c r="C15" s="3" t="s">
        <v>518</v>
      </c>
      <c r="D15" s="2">
        <v>1</v>
      </c>
      <c r="E15" s="2"/>
      <c r="F15" s="28">
        <v>102</v>
      </c>
      <c r="G15" s="28">
        <v>112.2</v>
      </c>
      <c r="H15" s="28">
        <f t="shared" si="4"/>
        <v>102</v>
      </c>
      <c r="I15" s="28">
        <f t="shared" si="5"/>
        <v>112.2</v>
      </c>
      <c r="J15" s="32" t="s">
        <v>383</v>
      </c>
      <c r="K15" s="32" t="s">
        <v>383</v>
      </c>
      <c r="L15" s="32" t="s">
        <v>383</v>
      </c>
      <c r="M15" s="32" t="s">
        <v>383</v>
      </c>
      <c r="N15" s="32" t="s">
        <v>383</v>
      </c>
      <c r="O15" s="32" t="s">
        <v>383</v>
      </c>
      <c r="P15" s="32" t="s">
        <v>383</v>
      </c>
      <c r="Q15" s="32" t="s">
        <v>383</v>
      </c>
      <c r="R15" s="81">
        <f>IFERROR(VLOOKUP(A15,'Customer Details'!$A$4:$C$11,3,FALSE),"")</f>
        <v>0</v>
      </c>
    </row>
    <row r="16" spans="1:18" s="152" customFormat="1" ht="24" customHeight="1" x14ac:dyDescent="0.25">
      <c r="A16" s="153"/>
      <c r="B16" s="143" t="s">
        <v>532</v>
      </c>
      <c r="C16" s="144"/>
      <c r="D16" s="145"/>
      <c r="E16" s="145"/>
      <c r="F16" s="146"/>
      <c r="G16" s="147"/>
      <c r="H16" s="147"/>
      <c r="I16" s="147"/>
      <c r="J16" s="150"/>
      <c r="K16" s="150"/>
      <c r="L16" s="150"/>
      <c r="M16" s="150"/>
      <c r="N16" s="150"/>
      <c r="O16" s="150"/>
      <c r="P16" s="150"/>
      <c r="Q16" s="150"/>
      <c r="R16" s="150" t="str">
        <f>IFERROR(VLOOKUP(A16,'Customer Details'!$A$4:$C$11,3,FALSE),"")</f>
        <v/>
      </c>
    </row>
    <row r="17" spans="1:18" s="1" customFormat="1" ht="12" customHeight="1" x14ac:dyDescent="0.25">
      <c r="A17" s="50" t="s">
        <v>453</v>
      </c>
      <c r="B17" s="4">
        <v>1811420</v>
      </c>
      <c r="C17" s="3" t="s">
        <v>519</v>
      </c>
      <c r="D17" s="2">
        <v>1</v>
      </c>
      <c r="E17" s="2"/>
      <c r="F17" s="28">
        <v>137</v>
      </c>
      <c r="G17" s="28">
        <v>150.69999999999999</v>
      </c>
      <c r="H17" s="28">
        <f t="shared" si="0"/>
        <v>137</v>
      </c>
      <c r="I17" s="28">
        <f t="shared" si="1"/>
        <v>150.70000000000002</v>
      </c>
      <c r="J17" s="32" t="s">
        <v>383</v>
      </c>
      <c r="K17" s="32" t="s">
        <v>383</v>
      </c>
      <c r="L17" s="32" t="s">
        <v>383</v>
      </c>
      <c r="M17" s="32" t="s">
        <v>383</v>
      </c>
      <c r="N17" s="32" t="s">
        <v>383</v>
      </c>
      <c r="O17" s="32" t="s">
        <v>383</v>
      </c>
      <c r="P17" s="32" t="s">
        <v>383</v>
      </c>
      <c r="Q17" s="32" t="s">
        <v>383</v>
      </c>
      <c r="R17" s="81">
        <f>IFERROR(VLOOKUP(A17,'Customer Details'!$A$4:$C$11,3,FALSE),"")</f>
        <v>0</v>
      </c>
    </row>
    <row r="18" spans="1:18" s="1" customFormat="1" ht="12" customHeight="1" x14ac:dyDescent="0.25">
      <c r="A18" s="50" t="s">
        <v>453</v>
      </c>
      <c r="B18" s="4">
        <v>1811421</v>
      </c>
      <c r="C18" s="3" t="s">
        <v>520</v>
      </c>
      <c r="D18" s="2">
        <v>1</v>
      </c>
      <c r="E18" s="2"/>
      <c r="F18" s="28">
        <v>137</v>
      </c>
      <c r="G18" s="28">
        <v>150.69999999999999</v>
      </c>
      <c r="H18" s="28">
        <f t="shared" ref="H18:H20" si="6">IFERROR(F18*(1-R18),"")</f>
        <v>137</v>
      </c>
      <c r="I18" s="28">
        <f t="shared" ref="I18:I20" si="7">IFERROR(H18*1.1,"")</f>
        <v>150.70000000000002</v>
      </c>
      <c r="J18" s="32" t="s">
        <v>383</v>
      </c>
      <c r="K18" s="32" t="s">
        <v>383</v>
      </c>
      <c r="L18" s="32" t="s">
        <v>383</v>
      </c>
      <c r="M18" s="32" t="s">
        <v>383</v>
      </c>
      <c r="N18" s="32" t="s">
        <v>383</v>
      </c>
      <c r="O18" s="32" t="s">
        <v>383</v>
      </c>
      <c r="P18" s="32" t="s">
        <v>383</v>
      </c>
      <c r="Q18" s="32" t="s">
        <v>383</v>
      </c>
      <c r="R18" s="81">
        <f>IFERROR(VLOOKUP(A18,'Customer Details'!$A$4:$C$11,3,FALSE),"")</f>
        <v>0</v>
      </c>
    </row>
    <row r="19" spans="1:18" s="1" customFormat="1" ht="12" customHeight="1" x14ac:dyDescent="0.25">
      <c r="A19" s="50" t="s">
        <v>453</v>
      </c>
      <c r="B19" s="4">
        <v>1811435</v>
      </c>
      <c r="C19" s="3" t="s">
        <v>521</v>
      </c>
      <c r="D19" s="2">
        <v>1</v>
      </c>
      <c r="E19" s="2"/>
      <c r="F19" s="28">
        <v>137</v>
      </c>
      <c r="G19" s="28">
        <v>150.69999999999999</v>
      </c>
      <c r="H19" s="28">
        <f t="shared" si="6"/>
        <v>137</v>
      </c>
      <c r="I19" s="28">
        <f>IFERROR(H19*1.1,"")</f>
        <v>150.70000000000002</v>
      </c>
      <c r="J19" s="32" t="s">
        <v>383</v>
      </c>
      <c r="K19" s="32" t="s">
        <v>383</v>
      </c>
      <c r="L19" s="32" t="s">
        <v>383</v>
      </c>
      <c r="M19" s="32" t="s">
        <v>383</v>
      </c>
      <c r="N19" s="32" t="s">
        <v>383</v>
      </c>
      <c r="O19" s="32" t="s">
        <v>383</v>
      </c>
      <c r="P19" s="32" t="s">
        <v>383</v>
      </c>
      <c r="Q19" s="32" t="s">
        <v>383</v>
      </c>
      <c r="R19" s="81">
        <f>IFERROR(VLOOKUP(A19,'Customer Details'!$A$4:$C$11,3,FALSE),"")</f>
        <v>0</v>
      </c>
    </row>
    <row r="20" spans="1:18" s="1" customFormat="1" ht="12" customHeight="1" x14ac:dyDescent="0.25">
      <c r="A20" s="50" t="s">
        <v>453</v>
      </c>
      <c r="B20" s="4">
        <v>1811436</v>
      </c>
      <c r="C20" s="3" t="s">
        <v>522</v>
      </c>
      <c r="D20" s="2">
        <v>1</v>
      </c>
      <c r="E20" s="2"/>
      <c r="F20" s="28">
        <v>137</v>
      </c>
      <c r="G20" s="28">
        <v>150.69999999999999</v>
      </c>
      <c r="H20" s="28">
        <f t="shared" si="6"/>
        <v>137</v>
      </c>
      <c r="I20" s="28">
        <f t="shared" si="7"/>
        <v>150.70000000000002</v>
      </c>
      <c r="J20" s="32" t="s">
        <v>383</v>
      </c>
      <c r="K20" s="32" t="s">
        <v>383</v>
      </c>
      <c r="L20" s="32" t="s">
        <v>383</v>
      </c>
      <c r="M20" s="32" t="s">
        <v>383</v>
      </c>
      <c r="N20" s="32" t="s">
        <v>383</v>
      </c>
      <c r="O20" s="32" t="s">
        <v>383</v>
      </c>
      <c r="P20" s="32" t="s">
        <v>383</v>
      </c>
      <c r="Q20" s="32" t="s">
        <v>383</v>
      </c>
      <c r="R20" s="81">
        <f>IFERROR(VLOOKUP(A20,'Customer Details'!$A$4:$C$11,3,FALSE),"")</f>
        <v>0</v>
      </c>
    </row>
    <row r="21" spans="1:18" s="152" customFormat="1" ht="24" customHeight="1" x14ac:dyDescent="0.25">
      <c r="A21" s="153"/>
      <c r="B21" s="143" t="s">
        <v>538</v>
      </c>
      <c r="C21" s="144"/>
      <c r="D21" s="145"/>
      <c r="E21" s="145"/>
      <c r="F21" s="146"/>
      <c r="G21" s="147"/>
      <c r="H21" s="147"/>
      <c r="I21" s="147"/>
      <c r="J21" s="150"/>
      <c r="K21" s="150"/>
      <c r="L21" s="150"/>
      <c r="M21" s="150"/>
      <c r="N21" s="150"/>
      <c r="O21" s="150"/>
      <c r="P21" s="150"/>
      <c r="Q21" s="150"/>
      <c r="R21" s="150"/>
    </row>
    <row r="22" spans="1:18" s="1" customFormat="1" ht="12" customHeight="1" x14ac:dyDescent="0.25">
      <c r="A22" s="50" t="s">
        <v>453</v>
      </c>
      <c r="B22" s="4">
        <v>1800462</v>
      </c>
      <c r="C22" s="3" t="s">
        <v>533</v>
      </c>
      <c r="D22" s="2">
        <v>1</v>
      </c>
      <c r="E22" s="2"/>
      <c r="F22" s="28">
        <v>145</v>
      </c>
      <c r="G22" s="28">
        <v>159.5</v>
      </c>
      <c r="H22" s="28">
        <f t="shared" ref="H22:H25" si="8">IFERROR(F22*(1-R22),"")</f>
        <v>145</v>
      </c>
      <c r="I22" s="28">
        <f>IFERROR(H22*1.1,"")</f>
        <v>159.5</v>
      </c>
      <c r="J22" s="32" t="s">
        <v>383</v>
      </c>
      <c r="K22" s="32" t="s">
        <v>383</v>
      </c>
      <c r="L22" s="32" t="s">
        <v>383</v>
      </c>
      <c r="M22" s="32" t="s">
        <v>383</v>
      </c>
      <c r="N22" s="32" t="s">
        <v>383</v>
      </c>
      <c r="O22" s="32" t="s">
        <v>383</v>
      </c>
      <c r="P22" s="32" t="s">
        <v>383</v>
      </c>
      <c r="Q22" s="32" t="s">
        <v>383</v>
      </c>
      <c r="R22" s="81">
        <f>IFERROR(VLOOKUP(A22,'Customer Details'!$A$4:$C$11,3,FALSE),"")</f>
        <v>0</v>
      </c>
    </row>
    <row r="23" spans="1:18" s="1" customFormat="1" ht="12" customHeight="1" x14ac:dyDescent="0.25">
      <c r="A23" s="50" t="s">
        <v>453</v>
      </c>
      <c r="B23" s="4">
        <v>1811464</v>
      </c>
      <c r="C23" s="3" t="s">
        <v>534</v>
      </c>
      <c r="D23" s="2">
        <v>1</v>
      </c>
      <c r="E23" s="2"/>
      <c r="F23" s="28">
        <v>172</v>
      </c>
      <c r="G23" s="28">
        <v>189.2</v>
      </c>
      <c r="H23" s="28">
        <f t="shared" si="8"/>
        <v>172</v>
      </c>
      <c r="I23" s="28">
        <f t="shared" ref="I23:I63" si="9">IFERROR(H23*1.1,"")</f>
        <v>189.20000000000002</v>
      </c>
      <c r="J23" s="32" t="s">
        <v>383</v>
      </c>
      <c r="K23" s="32" t="s">
        <v>383</v>
      </c>
      <c r="L23" s="32" t="s">
        <v>383</v>
      </c>
      <c r="M23" s="32" t="s">
        <v>383</v>
      </c>
      <c r="N23" s="32" t="s">
        <v>383</v>
      </c>
      <c r="O23" s="32" t="s">
        <v>383</v>
      </c>
      <c r="P23" s="32" t="s">
        <v>383</v>
      </c>
      <c r="Q23" s="32" t="s">
        <v>383</v>
      </c>
      <c r="R23" s="81">
        <f>IFERROR(VLOOKUP(A23,'Customer Details'!$A$4:$C$11,3,FALSE),"")</f>
        <v>0</v>
      </c>
    </row>
    <row r="24" spans="1:18" s="152" customFormat="1" ht="24" customHeight="1" x14ac:dyDescent="0.25">
      <c r="A24" s="153"/>
      <c r="B24" s="143" t="s">
        <v>622</v>
      </c>
      <c r="C24" s="144"/>
      <c r="D24" s="145"/>
      <c r="E24" s="145"/>
      <c r="F24" s="146"/>
      <c r="G24" s="147"/>
      <c r="H24" s="147"/>
      <c r="I24" s="147"/>
      <c r="J24" s="150"/>
      <c r="K24" s="150"/>
      <c r="L24" s="150"/>
      <c r="M24" s="150"/>
      <c r="N24" s="150"/>
      <c r="O24" s="150"/>
      <c r="P24" s="150"/>
      <c r="Q24" s="150"/>
      <c r="R24" s="150" t="str">
        <f>IFERROR(VLOOKUP(A24,'Customer Details'!$A$4:$C$11,3,FALSE),"")</f>
        <v/>
      </c>
    </row>
    <row r="25" spans="1:18" s="1" customFormat="1" ht="12" customHeight="1" x14ac:dyDescent="0.25">
      <c r="A25" s="50" t="s">
        <v>453</v>
      </c>
      <c r="B25" s="4">
        <v>1800503</v>
      </c>
      <c r="C25" s="3" t="s">
        <v>626</v>
      </c>
      <c r="D25" s="2">
        <v>1</v>
      </c>
      <c r="E25" s="2"/>
      <c r="F25" s="28">
        <v>215</v>
      </c>
      <c r="G25" s="28">
        <f>F25*1.1</f>
        <v>236.50000000000003</v>
      </c>
      <c r="H25" s="28">
        <f t="shared" si="8"/>
        <v>215</v>
      </c>
      <c r="I25" s="28">
        <f t="shared" si="9"/>
        <v>236.50000000000003</v>
      </c>
      <c r="K25" s="32" t="s">
        <v>383</v>
      </c>
      <c r="L25" s="24"/>
      <c r="N25" s="32" t="s">
        <v>383</v>
      </c>
      <c r="R25" s="80">
        <f>IFERROR(VLOOKUP(A25,'Customer Details'!$A$4:$C$11,3,FALSE),"")</f>
        <v>0</v>
      </c>
    </row>
    <row r="26" spans="1:18" s="152" customFormat="1" ht="24" customHeight="1" x14ac:dyDescent="0.25">
      <c r="A26" s="153"/>
      <c r="B26" s="143" t="s">
        <v>623</v>
      </c>
      <c r="C26" s="144"/>
      <c r="D26" s="145"/>
      <c r="E26" s="145"/>
      <c r="F26" s="146"/>
      <c r="G26" s="147"/>
      <c r="H26" s="147"/>
      <c r="I26" s="147"/>
      <c r="J26" s="150"/>
      <c r="K26" s="150"/>
      <c r="L26" s="150"/>
      <c r="M26" s="150"/>
      <c r="N26" s="150"/>
      <c r="O26" s="150"/>
      <c r="P26" s="150"/>
      <c r="Q26" s="150"/>
      <c r="R26" s="150" t="str">
        <f>IFERROR(VLOOKUP(A26,'Customer Details'!$A$4:$C$11,3,FALSE),"")</f>
        <v/>
      </c>
    </row>
    <row r="27" spans="1:18" s="1" customFormat="1" ht="12" customHeight="1" x14ac:dyDescent="0.25">
      <c r="A27" s="50" t="s">
        <v>453</v>
      </c>
      <c r="B27" s="4">
        <v>1811608</v>
      </c>
      <c r="C27" s="3" t="s">
        <v>627</v>
      </c>
      <c r="D27" s="2">
        <v>1</v>
      </c>
      <c r="E27" s="2"/>
      <c r="F27" s="28">
        <v>161</v>
      </c>
      <c r="G27" s="28">
        <f>F27*1.1</f>
        <v>177.10000000000002</v>
      </c>
      <c r="H27" s="28">
        <f t="shared" ref="H27:H28" si="10">IFERROR(F27*(1-R27),"")</f>
        <v>161</v>
      </c>
      <c r="I27" s="28">
        <f t="shared" ref="I27:I28" si="11">IFERROR(H27*1.1,"")</f>
        <v>177.10000000000002</v>
      </c>
      <c r="K27" s="32" t="s">
        <v>383</v>
      </c>
      <c r="L27" s="24"/>
      <c r="N27" s="32" t="s">
        <v>383</v>
      </c>
      <c r="R27" s="80">
        <f>IFERROR(VLOOKUP(A27,'Customer Details'!$A$4:$C$11,3,FALSE),"")</f>
        <v>0</v>
      </c>
    </row>
    <row r="28" spans="1:18" s="1" customFormat="1" ht="12" customHeight="1" x14ac:dyDescent="0.25">
      <c r="A28" s="50" t="s">
        <v>453</v>
      </c>
      <c r="B28" s="4">
        <v>1811609</v>
      </c>
      <c r="C28" s="3" t="s">
        <v>628</v>
      </c>
      <c r="D28" s="2">
        <v>1</v>
      </c>
      <c r="E28" s="2"/>
      <c r="F28" s="28">
        <v>161</v>
      </c>
      <c r="G28" s="28">
        <f>F28*1.1</f>
        <v>177.10000000000002</v>
      </c>
      <c r="H28" s="28">
        <f t="shared" si="10"/>
        <v>161</v>
      </c>
      <c r="I28" s="28">
        <f t="shared" si="11"/>
        <v>177.10000000000002</v>
      </c>
      <c r="K28" s="32" t="s">
        <v>383</v>
      </c>
      <c r="L28" s="24"/>
      <c r="N28" s="32" t="s">
        <v>383</v>
      </c>
      <c r="R28" s="80">
        <f>IFERROR(VLOOKUP(A28,'Customer Details'!$A$4:$C$11,3,FALSE),"")</f>
        <v>0</v>
      </c>
    </row>
    <row r="29" spans="1:18" s="152" customFormat="1" ht="24" customHeight="1" x14ac:dyDescent="0.25">
      <c r="A29" s="153"/>
      <c r="B29" s="143" t="s">
        <v>624</v>
      </c>
      <c r="C29" s="144"/>
      <c r="D29" s="145"/>
      <c r="E29" s="145"/>
      <c r="F29" s="146"/>
      <c r="G29" s="147"/>
      <c r="H29" s="147"/>
      <c r="I29" s="147"/>
      <c r="J29" s="150"/>
      <c r="K29" s="150"/>
      <c r="L29" s="150"/>
      <c r="M29" s="150"/>
      <c r="N29" s="150"/>
      <c r="O29" s="150"/>
      <c r="P29" s="150"/>
      <c r="Q29" s="150"/>
      <c r="R29" s="150" t="str">
        <f>IFERROR(VLOOKUP(A29,'Customer Details'!$A$4:$C$11,3,FALSE),"")</f>
        <v/>
      </c>
    </row>
    <row r="30" spans="1:18" s="1" customFormat="1" ht="12" customHeight="1" x14ac:dyDescent="0.25">
      <c r="A30" s="50" t="s">
        <v>453</v>
      </c>
      <c r="B30" s="4">
        <v>1811610</v>
      </c>
      <c r="C30" s="3" t="s">
        <v>629</v>
      </c>
      <c r="D30" s="2">
        <v>1</v>
      </c>
      <c r="E30" s="2"/>
      <c r="F30" s="28">
        <v>209</v>
      </c>
      <c r="G30" s="28">
        <f>F30*1.1</f>
        <v>229.9</v>
      </c>
      <c r="H30" s="28">
        <f t="shared" ref="H30:H31" si="12">IFERROR(F30*(1-R30),"")</f>
        <v>209</v>
      </c>
      <c r="I30" s="28">
        <f t="shared" ref="I30:I31" si="13">IFERROR(H30*1.1,"")</f>
        <v>229.9</v>
      </c>
      <c r="K30" s="32" t="s">
        <v>383</v>
      </c>
      <c r="L30" s="24"/>
      <c r="N30" s="32" t="s">
        <v>383</v>
      </c>
      <c r="R30" s="80">
        <f>IFERROR(VLOOKUP(A30,'Customer Details'!$A$4:$C$11,3,FALSE),"")</f>
        <v>0</v>
      </c>
    </row>
    <row r="31" spans="1:18" s="1" customFormat="1" ht="12" customHeight="1" x14ac:dyDescent="0.25">
      <c r="A31" s="50" t="s">
        <v>453</v>
      </c>
      <c r="B31" s="4">
        <v>1811611</v>
      </c>
      <c r="C31" s="3" t="s">
        <v>630</v>
      </c>
      <c r="D31" s="2">
        <v>1</v>
      </c>
      <c r="E31" s="2"/>
      <c r="F31" s="28">
        <v>209</v>
      </c>
      <c r="G31" s="28">
        <f>F31*1.1</f>
        <v>229.9</v>
      </c>
      <c r="H31" s="28">
        <f t="shared" si="12"/>
        <v>209</v>
      </c>
      <c r="I31" s="28">
        <f t="shared" si="13"/>
        <v>229.9</v>
      </c>
      <c r="K31" s="32" t="s">
        <v>383</v>
      </c>
      <c r="L31" s="24"/>
      <c r="N31" s="32" t="s">
        <v>383</v>
      </c>
      <c r="R31" s="80">
        <f>IFERROR(VLOOKUP(A31,'Customer Details'!$A$4:$C$11,3,FALSE),"")</f>
        <v>0</v>
      </c>
    </row>
    <row r="32" spans="1:18" s="154" customFormat="1" ht="22" customHeight="1" x14ac:dyDescent="0.25">
      <c r="A32" s="153"/>
      <c r="B32" s="143" t="s">
        <v>648</v>
      </c>
      <c r="C32" s="144"/>
      <c r="D32" s="145"/>
      <c r="E32" s="145"/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</row>
    <row r="33" spans="1:19" s="1" customFormat="1" ht="12" customHeight="1" x14ac:dyDescent="0.25">
      <c r="A33" s="50" t="s">
        <v>453</v>
      </c>
      <c r="B33" s="4">
        <v>9020287</v>
      </c>
      <c r="C33" s="3" t="s">
        <v>649</v>
      </c>
      <c r="D33" s="2">
        <v>24</v>
      </c>
      <c r="E33" s="2"/>
      <c r="F33" s="28">
        <v>144</v>
      </c>
      <c r="G33" s="28">
        <v>158.4</v>
      </c>
      <c r="H33" s="28">
        <f t="shared" ref="H33:H34" si="14">IFERROR(F33*(1-R33),"")</f>
        <v>144</v>
      </c>
      <c r="I33" s="28">
        <f t="shared" ref="I33:I34" si="15">IFERROR(H33*1.1,"")</f>
        <v>158.4</v>
      </c>
      <c r="K33" s="32" t="s">
        <v>383</v>
      </c>
      <c r="L33" s="24"/>
      <c r="N33" s="32" t="s">
        <v>383</v>
      </c>
      <c r="R33" s="80">
        <f>IFERROR(VLOOKUP(A33,'Customer Details'!$A$4:$C$11,3,FALSE),"")</f>
        <v>0</v>
      </c>
    </row>
    <row r="34" spans="1:19" s="1" customFormat="1" ht="12" customHeight="1" x14ac:dyDescent="0.25">
      <c r="A34" s="50" t="s">
        <v>453</v>
      </c>
      <c r="B34" s="4">
        <v>9025304</v>
      </c>
      <c r="C34" s="3" t="s">
        <v>650</v>
      </c>
      <c r="D34" s="2">
        <v>6</v>
      </c>
      <c r="E34" s="2"/>
      <c r="F34" s="28">
        <v>36</v>
      </c>
      <c r="G34" s="28">
        <v>39.6</v>
      </c>
      <c r="H34" s="28">
        <f t="shared" si="14"/>
        <v>36</v>
      </c>
      <c r="I34" s="28">
        <f t="shared" si="15"/>
        <v>39.6</v>
      </c>
      <c r="K34" s="32" t="s">
        <v>383</v>
      </c>
      <c r="L34" s="24"/>
      <c r="N34" s="32" t="s">
        <v>383</v>
      </c>
      <c r="R34" s="80">
        <f>IFERROR(VLOOKUP(A34,'Customer Details'!$A$4:$C$11,3,FALSE),"")</f>
        <v>0</v>
      </c>
    </row>
    <row r="35" spans="1:19" s="152" customFormat="1" ht="24" customHeight="1" x14ac:dyDescent="0.25">
      <c r="A35" s="143"/>
      <c r="B35" s="143" t="s">
        <v>388</v>
      </c>
      <c r="C35" s="144"/>
      <c r="D35" s="145"/>
      <c r="E35" s="145"/>
      <c r="F35" s="146"/>
      <c r="G35" s="147"/>
      <c r="H35" s="148"/>
      <c r="I35" s="149"/>
      <c r="J35" s="150"/>
      <c r="K35" s="150"/>
      <c r="L35" s="150"/>
      <c r="M35" s="150"/>
      <c r="N35" s="150"/>
      <c r="O35" s="150"/>
      <c r="P35" s="150"/>
      <c r="Q35" s="150"/>
      <c r="R35" s="151"/>
    </row>
    <row r="36" spans="1:19" s="1" customFormat="1" ht="12" customHeight="1" x14ac:dyDescent="0.25">
      <c r="A36" s="50" t="s">
        <v>453</v>
      </c>
      <c r="B36" s="4">
        <v>1805215</v>
      </c>
      <c r="C36" s="3" t="s">
        <v>476</v>
      </c>
      <c r="D36" s="2">
        <v>1</v>
      </c>
      <c r="E36" s="2"/>
      <c r="F36" s="28">
        <v>387</v>
      </c>
      <c r="G36" s="28">
        <v>425.7</v>
      </c>
      <c r="H36" s="28">
        <f t="shared" ref="H36:H62" si="16">IFERROR(F36*(1-R36),"")</f>
        <v>387</v>
      </c>
      <c r="I36" s="28">
        <f t="shared" si="9"/>
        <v>425.70000000000005</v>
      </c>
      <c r="J36" s="32" t="s">
        <v>383</v>
      </c>
      <c r="K36" s="32" t="s">
        <v>383</v>
      </c>
      <c r="L36" s="32" t="s">
        <v>383</v>
      </c>
      <c r="M36" s="32" t="s">
        <v>383</v>
      </c>
      <c r="N36" s="32" t="s">
        <v>383</v>
      </c>
      <c r="O36" s="32" t="s">
        <v>383</v>
      </c>
      <c r="P36" s="32" t="s">
        <v>383</v>
      </c>
      <c r="Q36" s="32" t="s">
        <v>383</v>
      </c>
      <c r="R36" s="81">
        <f>IFERROR(VLOOKUP(A36,'Customer Details'!$A$4:$C$11,3,FALSE),"")</f>
        <v>0</v>
      </c>
    </row>
    <row r="37" spans="1:19" s="1" customFormat="1" ht="12" customHeight="1" x14ac:dyDescent="0.25">
      <c r="A37" s="50" t="s">
        <v>453</v>
      </c>
      <c r="B37" s="4">
        <v>1805216</v>
      </c>
      <c r="C37" s="3" t="s">
        <v>477</v>
      </c>
      <c r="D37" s="2">
        <v>1</v>
      </c>
      <c r="E37" s="2" t="s">
        <v>551</v>
      </c>
      <c r="F37" s="28">
        <v>419</v>
      </c>
      <c r="G37" s="28">
        <v>460.9</v>
      </c>
      <c r="H37" s="28">
        <f t="shared" si="16"/>
        <v>419</v>
      </c>
      <c r="I37" s="28">
        <f t="shared" si="9"/>
        <v>460.90000000000003</v>
      </c>
      <c r="J37" s="32" t="s">
        <v>383</v>
      </c>
      <c r="K37" s="32" t="s">
        <v>383</v>
      </c>
      <c r="L37" s="32" t="s">
        <v>383</v>
      </c>
      <c r="M37" s="32" t="s">
        <v>383</v>
      </c>
      <c r="N37" s="32" t="s">
        <v>383</v>
      </c>
      <c r="O37" s="32" t="s">
        <v>383</v>
      </c>
      <c r="P37" s="32" t="s">
        <v>383</v>
      </c>
      <c r="Q37" s="32" t="s">
        <v>383</v>
      </c>
      <c r="R37" s="81">
        <f>IFERROR(VLOOKUP(A37,'Customer Details'!$A$4:$C$11,3,FALSE),"")</f>
        <v>0</v>
      </c>
    </row>
    <row r="38" spans="1:19" s="152" customFormat="1" ht="24" customHeight="1" x14ac:dyDescent="0.25">
      <c r="A38" s="143"/>
      <c r="B38" s="143" t="s">
        <v>389</v>
      </c>
      <c r="C38" s="144"/>
      <c r="D38" s="145"/>
      <c r="E38" s="145"/>
      <c r="F38" s="146"/>
      <c r="G38" s="147"/>
      <c r="H38" s="148"/>
      <c r="I38" s="149"/>
      <c r="J38" s="150"/>
      <c r="K38" s="150"/>
      <c r="L38" s="150"/>
      <c r="M38" s="150"/>
      <c r="N38" s="150"/>
      <c r="O38" s="150"/>
      <c r="P38" s="150"/>
      <c r="Q38" s="150"/>
      <c r="R38" s="151"/>
    </row>
    <row r="39" spans="1:19" s="1" customFormat="1" ht="12" customHeight="1" x14ac:dyDescent="0.25">
      <c r="A39" s="50" t="s">
        <v>453</v>
      </c>
      <c r="B39" s="4">
        <v>1811020</v>
      </c>
      <c r="C39" s="3" t="s">
        <v>478</v>
      </c>
      <c r="D39" s="2">
        <v>1</v>
      </c>
      <c r="E39" s="2"/>
      <c r="F39" s="28">
        <v>360</v>
      </c>
      <c r="G39" s="28">
        <v>396</v>
      </c>
      <c r="H39" s="28">
        <f t="shared" si="16"/>
        <v>360</v>
      </c>
      <c r="I39" s="28">
        <f t="shared" si="9"/>
        <v>396.00000000000006</v>
      </c>
      <c r="J39" s="32" t="s">
        <v>383</v>
      </c>
      <c r="K39" s="32" t="s">
        <v>383</v>
      </c>
      <c r="L39" s="32" t="s">
        <v>383</v>
      </c>
      <c r="M39" s="32" t="s">
        <v>383</v>
      </c>
      <c r="N39" s="32" t="s">
        <v>383</v>
      </c>
      <c r="O39" s="32" t="s">
        <v>383</v>
      </c>
      <c r="P39" s="32" t="s">
        <v>383</v>
      </c>
      <c r="Q39" s="32" t="s">
        <v>383</v>
      </c>
      <c r="R39" s="81">
        <f>IFERROR(VLOOKUP(A39,'Customer Details'!$A$4:$C$11,3,FALSE),"")</f>
        <v>0</v>
      </c>
    </row>
    <row r="40" spans="1:19" s="1" customFormat="1" ht="12" customHeight="1" x14ac:dyDescent="0.25">
      <c r="A40" s="50" t="s">
        <v>453</v>
      </c>
      <c r="B40" s="4">
        <v>1811021</v>
      </c>
      <c r="C40" s="3" t="s">
        <v>479</v>
      </c>
      <c r="D40" s="2">
        <v>1</v>
      </c>
      <c r="E40" s="2"/>
      <c r="F40" s="28">
        <v>397</v>
      </c>
      <c r="G40" s="28">
        <v>436.7</v>
      </c>
      <c r="H40" s="28">
        <f t="shared" si="16"/>
        <v>397</v>
      </c>
      <c r="I40" s="28">
        <f t="shared" si="9"/>
        <v>436.70000000000005</v>
      </c>
      <c r="J40" s="32" t="s">
        <v>383</v>
      </c>
      <c r="K40" s="32" t="s">
        <v>383</v>
      </c>
      <c r="L40" s="32" t="s">
        <v>383</v>
      </c>
      <c r="M40" s="32" t="s">
        <v>383</v>
      </c>
      <c r="N40" s="32" t="s">
        <v>383</v>
      </c>
      <c r="O40" s="32" t="s">
        <v>383</v>
      </c>
      <c r="P40" s="32" t="s">
        <v>383</v>
      </c>
      <c r="Q40" s="32" t="s">
        <v>383</v>
      </c>
      <c r="R40" s="81">
        <f>IFERROR(VLOOKUP(A40,'Customer Details'!$A$4:$C$11,3,FALSE),"")</f>
        <v>0</v>
      </c>
    </row>
    <row r="41" spans="1:19" s="152" customFormat="1" ht="24" customHeight="1" x14ac:dyDescent="0.25">
      <c r="A41" s="143"/>
      <c r="B41" s="143" t="s">
        <v>37</v>
      </c>
      <c r="C41" s="144"/>
      <c r="D41" s="145"/>
      <c r="E41" s="145"/>
      <c r="F41" s="146"/>
      <c r="G41" s="147"/>
      <c r="H41" s="148"/>
      <c r="I41" s="149"/>
      <c r="J41" s="150"/>
      <c r="K41" s="150"/>
      <c r="L41" s="150"/>
      <c r="M41" s="150"/>
      <c r="N41" s="150"/>
      <c r="O41" s="150"/>
      <c r="P41" s="150"/>
      <c r="Q41" s="150"/>
      <c r="R41" s="151"/>
    </row>
    <row r="42" spans="1:19" s="1" customFormat="1" ht="12" customHeight="1" x14ac:dyDescent="0.25">
      <c r="A42" s="50" t="s">
        <v>453</v>
      </c>
      <c r="B42" s="4">
        <v>1810636</v>
      </c>
      <c r="C42" s="3" t="s">
        <v>528</v>
      </c>
      <c r="D42" s="2">
        <v>1</v>
      </c>
      <c r="E42" s="2" t="s">
        <v>551</v>
      </c>
      <c r="F42" s="28">
        <v>75</v>
      </c>
      <c r="G42" s="28">
        <v>82.5</v>
      </c>
      <c r="H42" s="28">
        <f t="shared" si="16"/>
        <v>75</v>
      </c>
      <c r="I42" s="28">
        <f t="shared" si="9"/>
        <v>82.5</v>
      </c>
      <c r="J42" s="32" t="s">
        <v>383</v>
      </c>
      <c r="K42" s="32" t="s">
        <v>383</v>
      </c>
      <c r="L42" s="32" t="s">
        <v>383</v>
      </c>
      <c r="M42" s="32" t="s">
        <v>383</v>
      </c>
      <c r="N42" s="32" t="s">
        <v>383</v>
      </c>
      <c r="O42" s="32" t="s">
        <v>383</v>
      </c>
      <c r="P42" s="32" t="s">
        <v>383</v>
      </c>
      <c r="Q42" s="32" t="s">
        <v>383</v>
      </c>
      <c r="R42" s="81">
        <f>IFERROR(VLOOKUP(A42,'Customer Details'!$A$4:$C$11,3,FALSE),"")</f>
        <v>0</v>
      </c>
    </row>
    <row r="43" spans="1:19" s="1" customFormat="1" ht="12" customHeight="1" x14ac:dyDescent="0.25">
      <c r="A43" s="50" t="s">
        <v>453</v>
      </c>
      <c r="B43" s="4">
        <v>1841027</v>
      </c>
      <c r="C43" s="3" t="s">
        <v>9</v>
      </c>
      <c r="D43" s="2">
        <v>1</v>
      </c>
      <c r="E43" s="2" t="s">
        <v>551</v>
      </c>
      <c r="F43" s="28">
        <v>61</v>
      </c>
      <c r="G43" s="28">
        <v>67.099999999999994</v>
      </c>
      <c r="H43" s="28">
        <f t="shared" si="16"/>
        <v>61</v>
      </c>
      <c r="I43" s="28">
        <f t="shared" si="9"/>
        <v>67.100000000000009</v>
      </c>
      <c r="J43" s="32" t="s">
        <v>383</v>
      </c>
      <c r="K43" s="32" t="s">
        <v>383</v>
      </c>
      <c r="L43" s="32" t="s">
        <v>383</v>
      </c>
      <c r="M43" s="32" t="s">
        <v>383</v>
      </c>
      <c r="N43" s="32" t="s">
        <v>383</v>
      </c>
      <c r="O43" s="32" t="s">
        <v>383</v>
      </c>
      <c r="P43" s="32" t="s">
        <v>383</v>
      </c>
      <c r="Q43" s="32" t="s">
        <v>383</v>
      </c>
      <c r="R43" s="81">
        <f>IFERROR(VLOOKUP(A43,'Customer Details'!$A$4:$C$11,3,FALSE),"")</f>
        <v>0</v>
      </c>
    </row>
    <row r="44" spans="1:19" s="1" customFormat="1" ht="12" customHeight="1" x14ac:dyDescent="0.25">
      <c r="A44" s="50" t="s">
        <v>453</v>
      </c>
      <c r="B44" s="4">
        <v>1841030</v>
      </c>
      <c r="C44" s="3" t="s">
        <v>10</v>
      </c>
      <c r="D44" s="2">
        <v>1</v>
      </c>
      <c r="E44" s="2" t="s">
        <v>551</v>
      </c>
      <c r="F44" s="28">
        <v>156</v>
      </c>
      <c r="G44" s="28">
        <v>171.6</v>
      </c>
      <c r="H44" s="28">
        <f t="shared" si="16"/>
        <v>156</v>
      </c>
      <c r="I44" s="28">
        <f t="shared" si="9"/>
        <v>171.60000000000002</v>
      </c>
      <c r="J44" s="32" t="s">
        <v>383</v>
      </c>
      <c r="K44" s="32" t="s">
        <v>383</v>
      </c>
      <c r="L44" s="32" t="s">
        <v>383</v>
      </c>
      <c r="M44" s="32" t="s">
        <v>383</v>
      </c>
      <c r="N44" s="32" t="s">
        <v>383</v>
      </c>
      <c r="O44" s="32" t="s">
        <v>383</v>
      </c>
      <c r="P44" s="32" t="s">
        <v>383</v>
      </c>
      <c r="Q44" s="32" t="s">
        <v>383</v>
      </c>
      <c r="R44" s="81">
        <f>IFERROR(VLOOKUP(A44,'Customer Details'!$A$4:$C$11,3,FALSE),"")</f>
        <v>0</v>
      </c>
      <c r="S44" s="95"/>
    </row>
    <row r="45" spans="1:19" s="1" customFormat="1" ht="12" customHeight="1" x14ac:dyDescent="0.25">
      <c r="A45" s="50" t="s">
        <v>453</v>
      </c>
      <c r="B45" s="4">
        <v>1810899</v>
      </c>
      <c r="C45" s="3" t="s">
        <v>324</v>
      </c>
      <c r="D45" s="2">
        <v>1</v>
      </c>
      <c r="E45" s="2" t="s">
        <v>552</v>
      </c>
      <c r="F45" s="28">
        <v>355</v>
      </c>
      <c r="G45" s="28">
        <v>390.5</v>
      </c>
      <c r="H45" s="28">
        <f t="shared" si="16"/>
        <v>355</v>
      </c>
      <c r="I45" s="28">
        <f t="shared" si="9"/>
        <v>390.50000000000006</v>
      </c>
      <c r="J45" s="32" t="s">
        <v>383</v>
      </c>
      <c r="K45" s="32" t="s">
        <v>383</v>
      </c>
      <c r="L45" s="32" t="s">
        <v>383</v>
      </c>
      <c r="M45" s="32" t="s">
        <v>383</v>
      </c>
      <c r="N45" s="32" t="s">
        <v>383</v>
      </c>
      <c r="O45" s="32" t="s">
        <v>383</v>
      </c>
      <c r="P45" s="32" t="s">
        <v>383</v>
      </c>
      <c r="Q45" s="32" t="s">
        <v>383</v>
      </c>
      <c r="R45" s="81">
        <f>IFERROR(VLOOKUP(A45,'Customer Details'!$A$4:$C$11,3,FALSE),"")</f>
        <v>0</v>
      </c>
    </row>
    <row r="46" spans="1:19" s="1" customFormat="1" ht="12" customHeight="1" x14ac:dyDescent="0.25">
      <c r="A46" s="50" t="s">
        <v>453</v>
      </c>
      <c r="B46" s="4">
        <v>1810897</v>
      </c>
      <c r="C46" s="3" t="s">
        <v>325</v>
      </c>
      <c r="D46" s="2">
        <v>1</v>
      </c>
      <c r="E46" s="2" t="s">
        <v>551</v>
      </c>
      <c r="F46" s="28">
        <v>344</v>
      </c>
      <c r="G46" s="28">
        <v>378.4</v>
      </c>
      <c r="H46" s="28">
        <f t="shared" si="16"/>
        <v>344</v>
      </c>
      <c r="I46" s="28">
        <f t="shared" si="9"/>
        <v>378.40000000000003</v>
      </c>
      <c r="J46" s="32" t="s">
        <v>383</v>
      </c>
      <c r="K46" s="32" t="s">
        <v>383</v>
      </c>
      <c r="L46" s="32" t="s">
        <v>383</v>
      </c>
      <c r="M46" s="32" t="s">
        <v>383</v>
      </c>
      <c r="N46" s="32" t="s">
        <v>383</v>
      </c>
      <c r="O46" s="32" t="s">
        <v>383</v>
      </c>
      <c r="P46" s="32" t="s">
        <v>383</v>
      </c>
      <c r="Q46" s="32" t="s">
        <v>383</v>
      </c>
      <c r="R46" s="81">
        <f>IFERROR(VLOOKUP(A46,'Customer Details'!$A$4:$C$11,3,FALSE),"")</f>
        <v>0</v>
      </c>
    </row>
    <row r="47" spans="1:19" s="1" customFormat="1" ht="12" customHeight="1" x14ac:dyDescent="0.25">
      <c r="A47" s="50" t="s">
        <v>453</v>
      </c>
      <c r="B47" s="4">
        <v>1810830</v>
      </c>
      <c r="C47" s="3" t="s">
        <v>326</v>
      </c>
      <c r="D47" s="2">
        <v>1</v>
      </c>
      <c r="E47" s="2" t="s">
        <v>551</v>
      </c>
      <c r="F47" s="28">
        <v>376</v>
      </c>
      <c r="G47" s="28">
        <v>413.6</v>
      </c>
      <c r="H47" s="28">
        <f t="shared" si="16"/>
        <v>376</v>
      </c>
      <c r="I47" s="28">
        <f t="shared" si="9"/>
        <v>413.6</v>
      </c>
      <c r="J47" s="32" t="s">
        <v>383</v>
      </c>
      <c r="K47" s="32" t="s">
        <v>383</v>
      </c>
      <c r="L47" s="32" t="s">
        <v>383</v>
      </c>
      <c r="M47" s="32" t="s">
        <v>383</v>
      </c>
      <c r="N47" s="32" t="s">
        <v>383</v>
      </c>
      <c r="O47" s="32" t="s">
        <v>383</v>
      </c>
      <c r="P47" s="32" t="s">
        <v>383</v>
      </c>
      <c r="Q47" s="32" t="s">
        <v>383</v>
      </c>
      <c r="R47" s="81">
        <f>IFERROR(VLOOKUP(A47,'Customer Details'!$A$4:$C$11,3,FALSE),"")</f>
        <v>0</v>
      </c>
    </row>
    <row r="48" spans="1:19" s="1" customFormat="1" ht="12" customHeight="1" x14ac:dyDescent="0.25">
      <c r="A48" s="50" t="s">
        <v>453</v>
      </c>
      <c r="B48" s="4">
        <v>1810813</v>
      </c>
      <c r="C48" s="3" t="s">
        <v>327</v>
      </c>
      <c r="D48" s="2">
        <v>1</v>
      </c>
      <c r="E48" s="2" t="s">
        <v>551</v>
      </c>
      <c r="F48" s="28">
        <v>355</v>
      </c>
      <c r="G48" s="28">
        <v>390.5</v>
      </c>
      <c r="H48" s="28">
        <f t="shared" si="16"/>
        <v>355</v>
      </c>
      <c r="I48" s="28">
        <f t="shared" si="9"/>
        <v>390.50000000000006</v>
      </c>
      <c r="J48" s="32" t="s">
        <v>383</v>
      </c>
      <c r="K48" s="32" t="s">
        <v>383</v>
      </c>
      <c r="L48" s="32" t="s">
        <v>383</v>
      </c>
      <c r="M48" s="32" t="s">
        <v>383</v>
      </c>
      <c r="N48" s="32" t="s">
        <v>383</v>
      </c>
      <c r="O48" s="32" t="s">
        <v>383</v>
      </c>
      <c r="P48" s="32" t="s">
        <v>383</v>
      </c>
      <c r="Q48" s="32" t="s">
        <v>383</v>
      </c>
      <c r="R48" s="81">
        <f>IFERROR(VLOOKUP(A48,'Customer Details'!$A$4:$C$11,3,FALSE),"")</f>
        <v>0</v>
      </c>
    </row>
    <row r="49" spans="1:18" s="152" customFormat="1" ht="24" customHeight="1" x14ac:dyDescent="0.25">
      <c r="A49" s="143"/>
      <c r="B49" s="143" t="s">
        <v>390</v>
      </c>
      <c r="C49" s="144"/>
      <c r="D49" s="145"/>
      <c r="E49" s="145"/>
      <c r="F49" s="146"/>
      <c r="G49" s="147"/>
      <c r="H49" s="148"/>
      <c r="I49" s="149"/>
      <c r="J49" s="150"/>
      <c r="K49" s="150"/>
      <c r="L49" s="150"/>
      <c r="M49" s="150"/>
      <c r="N49" s="150"/>
      <c r="O49" s="150"/>
      <c r="P49" s="150"/>
      <c r="Q49" s="150"/>
      <c r="R49" s="151"/>
    </row>
    <row r="50" spans="1:18" s="1" customFormat="1" ht="12" customHeight="1" x14ac:dyDescent="0.25">
      <c r="A50" s="50" t="s">
        <v>453</v>
      </c>
      <c r="B50" s="4">
        <v>1811045</v>
      </c>
      <c r="C50" s="3" t="s">
        <v>488</v>
      </c>
      <c r="D50" s="2">
        <v>1</v>
      </c>
      <c r="E50" s="2"/>
      <c r="F50" s="28">
        <v>83</v>
      </c>
      <c r="G50" s="28">
        <v>91.3</v>
      </c>
      <c r="H50" s="28">
        <f t="shared" si="16"/>
        <v>83</v>
      </c>
      <c r="I50" s="28">
        <f t="shared" si="9"/>
        <v>91.300000000000011</v>
      </c>
      <c r="J50" s="32" t="s">
        <v>383</v>
      </c>
      <c r="K50" s="32" t="s">
        <v>383</v>
      </c>
      <c r="L50" s="32" t="s">
        <v>383</v>
      </c>
      <c r="M50" s="32" t="s">
        <v>383</v>
      </c>
      <c r="N50" s="32" t="s">
        <v>383</v>
      </c>
      <c r="O50" s="32" t="s">
        <v>383</v>
      </c>
      <c r="P50" s="32" t="s">
        <v>383</v>
      </c>
      <c r="Q50" s="32" t="s">
        <v>383</v>
      </c>
      <c r="R50" s="81">
        <f>IFERROR(VLOOKUP(A50,'Customer Details'!$A$4:$C$11,3,FALSE),"")</f>
        <v>0</v>
      </c>
    </row>
    <row r="51" spans="1:18" s="1" customFormat="1" ht="12" customHeight="1" x14ac:dyDescent="0.25">
      <c r="A51" s="50" t="s">
        <v>453</v>
      </c>
      <c r="B51" s="4">
        <v>1810881</v>
      </c>
      <c r="C51" s="3" t="s">
        <v>489</v>
      </c>
      <c r="D51" s="2">
        <v>1</v>
      </c>
      <c r="E51" s="2"/>
      <c r="F51" s="28">
        <v>83</v>
      </c>
      <c r="G51" s="28">
        <v>91.3</v>
      </c>
      <c r="H51" s="28">
        <f t="shared" si="16"/>
        <v>83</v>
      </c>
      <c r="I51" s="28">
        <f t="shared" si="9"/>
        <v>91.300000000000011</v>
      </c>
      <c r="J51" s="32" t="s">
        <v>383</v>
      </c>
      <c r="K51" s="32" t="s">
        <v>383</v>
      </c>
      <c r="L51" s="32" t="s">
        <v>383</v>
      </c>
      <c r="M51" s="32" t="s">
        <v>383</v>
      </c>
      <c r="N51" s="32" t="s">
        <v>383</v>
      </c>
      <c r="O51" s="32" t="s">
        <v>383</v>
      </c>
      <c r="P51" s="32" t="s">
        <v>383</v>
      </c>
      <c r="Q51" s="32" t="s">
        <v>383</v>
      </c>
      <c r="R51" s="81">
        <f>IFERROR(VLOOKUP(A51,'Customer Details'!$A$4:$C$11,3,FALSE),"")</f>
        <v>0</v>
      </c>
    </row>
    <row r="52" spans="1:18" s="1" customFormat="1" ht="12" customHeight="1" x14ac:dyDescent="0.25">
      <c r="A52" s="50" t="s">
        <v>453</v>
      </c>
      <c r="B52" s="4">
        <v>1810883</v>
      </c>
      <c r="C52" s="3" t="s">
        <v>490</v>
      </c>
      <c r="D52" s="2">
        <v>1</v>
      </c>
      <c r="E52" s="2"/>
      <c r="F52" s="28">
        <v>92</v>
      </c>
      <c r="G52" s="28">
        <v>101.2</v>
      </c>
      <c r="H52" s="28">
        <f t="shared" si="16"/>
        <v>92</v>
      </c>
      <c r="I52" s="28">
        <f t="shared" si="9"/>
        <v>101.2</v>
      </c>
      <c r="J52" s="32" t="s">
        <v>383</v>
      </c>
      <c r="K52" s="32" t="s">
        <v>383</v>
      </c>
      <c r="L52" s="32" t="s">
        <v>383</v>
      </c>
      <c r="M52" s="32" t="s">
        <v>383</v>
      </c>
      <c r="N52" s="32" t="s">
        <v>383</v>
      </c>
      <c r="O52" s="32" t="s">
        <v>383</v>
      </c>
      <c r="P52" s="32" t="s">
        <v>383</v>
      </c>
      <c r="Q52" s="32" t="s">
        <v>383</v>
      </c>
      <c r="R52" s="81">
        <f>IFERROR(VLOOKUP(A52,'Customer Details'!$A$4:$C$11,3,FALSE),"")</f>
        <v>0</v>
      </c>
    </row>
    <row r="53" spans="1:18" s="1" customFormat="1" ht="12" customHeight="1" x14ac:dyDescent="0.25">
      <c r="A53" s="50" t="s">
        <v>453</v>
      </c>
      <c r="B53" s="4">
        <v>1810882</v>
      </c>
      <c r="C53" s="3" t="s">
        <v>491</v>
      </c>
      <c r="D53" s="2">
        <v>1</v>
      </c>
      <c r="E53" s="2"/>
      <c r="F53" s="28">
        <v>92</v>
      </c>
      <c r="G53" s="28">
        <v>101.2</v>
      </c>
      <c r="H53" s="28">
        <f t="shared" si="16"/>
        <v>92</v>
      </c>
      <c r="I53" s="28">
        <f t="shared" si="9"/>
        <v>101.2</v>
      </c>
      <c r="J53" s="32" t="s">
        <v>383</v>
      </c>
      <c r="K53" s="32" t="s">
        <v>383</v>
      </c>
      <c r="L53" s="32" t="s">
        <v>383</v>
      </c>
      <c r="M53" s="32" t="s">
        <v>383</v>
      </c>
      <c r="N53" s="32" t="s">
        <v>383</v>
      </c>
      <c r="O53" s="32" t="s">
        <v>383</v>
      </c>
      <c r="P53" s="32" t="s">
        <v>383</v>
      </c>
      <c r="Q53" s="32" t="s">
        <v>383</v>
      </c>
      <c r="R53" s="81">
        <f>IFERROR(VLOOKUP(A53,'Customer Details'!$A$4:$C$11,3,FALSE),"")</f>
        <v>0</v>
      </c>
    </row>
    <row r="54" spans="1:18" s="1" customFormat="1" ht="12" customHeight="1" x14ac:dyDescent="0.25">
      <c r="A54" s="50" t="s">
        <v>453</v>
      </c>
      <c r="B54" s="4">
        <v>1811011</v>
      </c>
      <c r="C54" s="3" t="s">
        <v>492</v>
      </c>
      <c r="D54" s="2">
        <v>1</v>
      </c>
      <c r="E54" s="2" t="s">
        <v>551</v>
      </c>
      <c r="F54" s="28">
        <v>83</v>
      </c>
      <c r="G54" s="28">
        <v>91.3</v>
      </c>
      <c r="H54" s="28">
        <f t="shared" si="16"/>
        <v>83</v>
      </c>
      <c r="I54" s="28">
        <f t="shared" si="9"/>
        <v>91.300000000000011</v>
      </c>
      <c r="J54" s="32" t="s">
        <v>383</v>
      </c>
      <c r="K54" s="32" t="s">
        <v>383</v>
      </c>
      <c r="L54" s="32" t="s">
        <v>383</v>
      </c>
      <c r="M54" s="32" t="s">
        <v>383</v>
      </c>
      <c r="N54" s="32" t="s">
        <v>383</v>
      </c>
      <c r="O54" s="32" t="s">
        <v>383</v>
      </c>
      <c r="P54" s="32" t="s">
        <v>383</v>
      </c>
      <c r="Q54" s="32" t="s">
        <v>383</v>
      </c>
      <c r="R54" s="81">
        <f>IFERROR(VLOOKUP(A54,'Customer Details'!$A$4:$C$11,3,FALSE),"")</f>
        <v>0</v>
      </c>
    </row>
    <row r="55" spans="1:18" s="1" customFormat="1" ht="12" customHeight="1" x14ac:dyDescent="0.25">
      <c r="A55" s="50" t="s">
        <v>453</v>
      </c>
      <c r="B55" s="4">
        <v>1811009</v>
      </c>
      <c r="C55" s="3" t="s">
        <v>493</v>
      </c>
      <c r="D55" s="2">
        <v>1</v>
      </c>
      <c r="E55" s="2" t="s">
        <v>551</v>
      </c>
      <c r="F55" s="28">
        <v>92</v>
      </c>
      <c r="G55" s="28">
        <v>101.2</v>
      </c>
      <c r="H55" s="28">
        <f t="shared" si="16"/>
        <v>92</v>
      </c>
      <c r="I55" s="28">
        <f t="shared" si="9"/>
        <v>101.2</v>
      </c>
      <c r="J55" s="32" t="s">
        <v>383</v>
      </c>
      <c r="K55" s="32" t="s">
        <v>383</v>
      </c>
      <c r="L55" s="32" t="s">
        <v>383</v>
      </c>
      <c r="M55" s="32" t="s">
        <v>383</v>
      </c>
      <c r="N55" s="32" t="s">
        <v>383</v>
      </c>
      <c r="O55" s="32" t="s">
        <v>383</v>
      </c>
      <c r="P55" s="32" t="s">
        <v>383</v>
      </c>
      <c r="Q55" s="32" t="s">
        <v>383</v>
      </c>
      <c r="R55" s="81">
        <f>IFERROR(VLOOKUP(A55,'Customer Details'!$A$4:$C$11,3,FALSE),"")</f>
        <v>0</v>
      </c>
    </row>
    <row r="56" spans="1:18" s="1" customFormat="1" ht="12" customHeight="1" x14ac:dyDescent="0.25">
      <c r="A56" s="50" t="s">
        <v>453</v>
      </c>
      <c r="B56" s="4">
        <v>1800223</v>
      </c>
      <c r="C56" s="3" t="s">
        <v>663</v>
      </c>
      <c r="D56" s="2">
        <v>1</v>
      </c>
      <c r="E56" s="2"/>
      <c r="F56" s="28">
        <v>115</v>
      </c>
      <c r="G56" s="28">
        <v>126.5</v>
      </c>
      <c r="H56" s="28">
        <f t="shared" ref="H56:H57" si="17">IFERROR(F56*(1-R56),"")</f>
        <v>115</v>
      </c>
      <c r="I56" s="28">
        <f t="shared" ref="I56:I57" si="18">IFERROR(H56*1.1,"")</f>
        <v>126.50000000000001</v>
      </c>
      <c r="J56" s="32" t="s">
        <v>383</v>
      </c>
      <c r="K56" s="32" t="s">
        <v>383</v>
      </c>
      <c r="L56" s="32" t="s">
        <v>383</v>
      </c>
      <c r="M56" s="32" t="s">
        <v>383</v>
      </c>
      <c r="N56" s="32" t="s">
        <v>383</v>
      </c>
      <c r="O56" s="32" t="s">
        <v>383</v>
      </c>
      <c r="P56" s="32" t="s">
        <v>383</v>
      </c>
      <c r="Q56" s="32" t="s">
        <v>383</v>
      </c>
      <c r="R56" s="81">
        <f>IFERROR(VLOOKUP(A56,'Customer Details'!$A$4:$C$11,3,FALSE),"")</f>
        <v>0</v>
      </c>
    </row>
    <row r="57" spans="1:18" s="1" customFormat="1" ht="12" customHeight="1" x14ac:dyDescent="0.25">
      <c r="A57" s="50" t="s">
        <v>453</v>
      </c>
      <c r="B57" s="4">
        <v>1800295</v>
      </c>
      <c r="C57" s="3" t="s">
        <v>664</v>
      </c>
      <c r="D57" s="2">
        <v>1</v>
      </c>
      <c r="E57" s="2"/>
      <c r="F57" s="28">
        <v>150</v>
      </c>
      <c r="G57" s="28">
        <v>165</v>
      </c>
      <c r="H57" s="28">
        <f t="shared" si="17"/>
        <v>150</v>
      </c>
      <c r="I57" s="28">
        <f t="shared" si="18"/>
        <v>165</v>
      </c>
      <c r="J57" s="32" t="s">
        <v>383</v>
      </c>
      <c r="K57" s="32" t="s">
        <v>383</v>
      </c>
      <c r="L57" s="32" t="s">
        <v>383</v>
      </c>
      <c r="M57" s="32" t="s">
        <v>383</v>
      </c>
      <c r="N57" s="32" t="s">
        <v>383</v>
      </c>
      <c r="O57" s="32" t="s">
        <v>383</v>
      </c>
      <c r="P57" s="32" t="s">
        <v>383</v>
      </c>
      <c r="Q57" s="32" t="s">
        <v>383</v>
      </c>
      <c r="R57" s="81">
        <f>IFERROR(VLOOKUP(A57,'Customer Details'!$A$4:$C$11,3,FALSE),"")</f>
        <v>0</v>
      </c>
    </row>
    <row r="58" spans="1:18" s="152" customFormat="1" ht="24" customHeight="1" x14ac:dyDescent="0.25">
      <c r="A58" s="143"/>
      <c r="B58" s="143" t="s">
        <v>467</v>
      </c>
      <c r="C58" s="144"/>
      <c r="D58" s="145"/>
      <c r="E58" s="145"/>
      <c r="F58" s="146"/>
      <c r="G58" s="147"/>
      <c r="H58" s="148"/>
      <c r="I58" s="149"/>
      <c r="J58" s="150"/>
      <c r="K58" s="150"/>
      <c r="L58" s="150"/>
      <c r="M58" s="150"/>
      <c r="N58" s="150"/>
      <c r="O58" s="150"/>
      <c r="P58" s="150"/>
      <c r="Q58" s="150"/>
      <c r="R58" s="151"/>
    </row>
    <row r="59" spans="1:18" s="1" customFormat="1" ht="12" customHeight="1" x14ac:dyDescent="0.25">
      <c r="A59" s="50" t="s">
        <v>453</v>
      </c>
      <c r="B59" s="4">
        <v>9015022</v>
      </c>
      <c r="C59" s="3" t="s">
        <v>16</v>
      </c>
      <c r="D59" s="2">
        <v>1</v>
      </c>
      <c r="E59" s="2"/>
      <c r="F59" s="28">
        <v>5</v>
      </c>
      <c r="G59" s="28">
        <v>5.5</v>
      </c>
      <c r="H59" s="28">
        <f t="shared" si="16"/>
        <v>5</v>
      </c>
      <c r="I59" s="28">
        <f t="shared" si="9"/>
        <v>5.5</v>
      </c>
      <c r="J59" s="32" t="s">
        <v>383</v>
      </c>
      <c r="K59" s="32" t="s">
        <v>383</v>
      </c>
      <c r="L59" s="32" t="s">
        <v>383</v>
      </c>
      <c r="M59" s="32" t="s">
        <v>383</v>
      </c>
      <c r="N59" s="32" t="s">
        <v>383</v>
      </c>
      <c r="O59" s="32" t="s">
        <v>383</v>
      </c>
      <c r="P59" s="32" t="s">
        <v>383</v>
      </c>
      <c r="Q59" s="32" t="s">
        <v>383</v>
      </c>
      <c r="R59" s="81">
        <f>IFERROR(VLOOKUP(A59,'Customer Details'!$A$4:$C$11,3,FALSE),"")</f>
        <v>0</v>
      </c>
    </row>
    <row r="60" spans="1:18" s="1" customFormat="1" ht="12" customHeight="1" x14ac:dyDescent="0.25">
      <c r="A60" s="50" t="s">
        <v>453</v>
      </c>
      <c r="B60" s="4">
        <v>9015025</v>
      </c>
      <c r="C60" s="3" t="s">
        <v>17</v>
      </c>
      <c r="D60" s="2">
        <v>1</v>
      </c>
      <c r="E60" s="2"/>
      <c r="F60" s="28">
        <v>11</v>
      </c>
      <c r="G60" s="28">
        <v>12.100000000000001</v>
      </c>
      <c r="H60" s="28">
        <f t="shared" si="16"/>
        <v>11</v>
      </c>
      <c r="I60" s="28">
        <f t="shared" si="9"/>
        <v>12.100000000000001</v>
      </c>
      <c r="J60" s="32" t="s">
        <v>383</v>
      </c>
      <c r="K60" s="32" t="s">
        <v>383</v>
      </c>
      <c r="L60" s="32" t="s">
        <v>383</v>
      </c>
      <c r="M60" s="32" t="s">
        <v>383</v>
      </c>
      <c r="N60" s="32" t="s">
        <v>383</v>
      </c>
      <c r="O60" s="32" t="s">
        <v>383</v>
      </c>
      <c r="P60" s="32" t="s">
        <v>383</v>
      </c>
      <c r="Q60" s="32" t="s">
        <v>383</v>
      </c>
      <c r="R60" s="81">
        <f>IFERROR(VLOOKUP(A60,'Customer Details'!$A$4:$C$11,3,FALSE),"")</f>
        <v>0</v>
      </c>
    </row>
    <row r="61" spans="1:18" s="1" customFormat="1" ht="12" customHeight="1" x14ac:dyDescent="0.25">
      <c r="A61" s="50" t="s">
        <v>453</v>
      </c>
      <c r="B61" s="4">
        <v>9015023</v>
      </c>
      <c r="C61" s="3" t="s">
        <v>18</v>
      </c>
      <c r="D61" s="2">
        <v>1</v>
      </c>
      <c r="E61" s="2"/>
      <c r="F61" s="28">
        <v>11</v>
      </c>
      <c r="G61" s="28">
        <v>12.100000000000001</v>
      </c>
      <c r="H61" s="28">
        <f t="shared" si="16"/>
        <v>11</v>
      </c>
      <c r="I61" s="28">
        <f t="shared" si="9"/>
        <v>12.100000000000001</v>
      </c>
      <c r="J61" s="32" t="s">
        <v>383</v>
      </c>
      <c r="K61" s="32" t="s">
        <v>383</v>
      </c>
      <c r="L61" s="32" t="s">
        <v>383</v>
      </c>
      <c r="M61" s="32" t="s">
        <v>383</v>
      </c>
      <c r="N61" s="32" t="s">
        <v>383</v>
      </c>
      <c r="O61" s="32" t="s">
        <v>383</v>
      </c>
      <c r="P61" s="32" t="s">
        <v>383</v>
      </c>
      <c r="Q61" s="32" t="s">
        <v>383</v>
      </c>
      <c r="R61" s="81">
        <f>IFERROR(VLOOKUP(A61,'Customer Details'!$A$4:$C$11,3,FALSE),"")</f>
        <v>0</v>
      </c>
    </row>
    <row r="62" spans="1:18" s="1" customFormat="1" ht="12" customHeight="1" x14ac:dyDescent="0.25">
      <c r="A62" s="50" t="s">
        <v>453</v>
      </c>
      <c r="B62" s="4">
        <v>9015238</v>
      </c>
      <c r="C62" s="3" t="s">
        <v>358</v>
      </c>
      <c r="D62" s="2">
        <v>1</v>
      </c>
      <c r="E62" s="2"/>
      <c r="F62" s="28">
        <v>9</v>
      </c>
      <c r="G62" s="28">
        <v>9.9</v>
      </c>
      <c r="H62" s="28">
        <f t="shared" si="16"/>
        <v>9</v>
      </c>
      <c r="I62" s="28">
        <f t="shared" si="9"/>
        <v>9.9</v>
      </c>
      <c r="J62" s="32" t="s">
        <v>383</v>
      </c>
      <c r="K62" s="32" t="s">
        <v>383</v>
      </c>
      <c r="L62" s="32" t="s">
        <v>383</v>
      </c>
      <c r="M62" s="32" t="s">
        <v>383</v>
      </c>
      <c r="N62" s="32" t="s">
        <v>383</v>
      </c>
      <c r="O62" s="32" t="s">
        <v>383</v>
      </c>
      <c r="P62" s="32" t="s">
        <v>383</v>
      </c>
      <c r="Q62" s="32" t="s">
        <v>383</v>
      </c>
      <c r="R62" s="81">
        <f>IFERROR(VLOOKUP(A62,'Customer Details'!$A$4:$C$11,3,FALSE),"")</f>
        <v>0</v>
      </c>
    </row>
    <row r="63" spans="1:18" s="1" customFormat="1" ht="12" customHeight="1" x14ac:dyDescent="0.25">
      <c r="A63" s="50" t="s">
        <v>453</v>
      </c>
      <c r="B63" s="4">
        <v>9015027</v>
      </c>
      <c r="C63" s="3" t="s">
        <v>359</v>
      </c>
      <c r="D63" s="2">
        <v>1</v>
      </c>
      <c r="E63" s="2" t="s">
        <v>551</v>
      </c>
      <c r="F63" s="28">
        <v>38</v>
      </c>
      <c r="G63" s="28">
        <v>41.8</v>
      </c>
      <c r="H63" s="28">
        <f t="shared" ref="H63:H92" si="19">IFERROR(F63*(1-R63),"")</f>
        <v>38</v>
      </c>
      <c r="I63" s="28">
        <f t="shared" si="9"/>
        <v>41.800000000000004</v>
      </c>
      <c r="J63" s="32" t="s">
        <v>383</v>
      </c>
      <c r="K63" s="32" t="s">
        <v>383</v>
      </c>
      <c r="L63" s="32" t="s">
        <v>383</v>
      </c>
      <c r="M63" s="32" t="s">
        <v>383</v>
      </c>
      <c r="N63" s="32" t="s">
        <v>383</v>
      </c>
      <c r="O63" s="32" t="s">
        <v>383</v>
      </c>
      <c r="P63" s="32" t="s">
        <v>383</v>
      </c>
      <c r="Q63" s="32" t="s">
        <v>383</v>
      </c>
      <c r="R63" s="81">
        <f>IFERROR(VLOOKUP(A63,'Customer Details'!$A$4:$C$11,3,FALSE),"")</f>
        <v>0</v>
      </c>
    </row>
    <row r="64" spans="1:18" s="1" customFormat="1" ht="12" customHeight="1" x14ac:dyDescent="0.25">
      <c r="A64" s="50" t="s">
        <v>453</v>
      </c>
      <c r="B64" s="4">
        <v>9015026</v>
      </c>
      <c r="C64" s="3" t="s">
        <v>360</v>
      </c>
      <c r="D64" s="2">
        <v>1</v>
      </c>
      <c r="E64" s="2" t="s">
        <v>551</v>
      </c>
      <c r="F64" s="28">
        <v>38</v>
      </c>
      <c r="G64" s="28">
        <v>41.8</v>
      </c>
      <c r="H64" s="28">
        <f t="shared" si="19"/>
        <v>38</v>
      </c>
      <c r="I64" s="28">
        <f t="shared" ref="I64:I112" si="20">IFERROR(H64*1.1,"")</f>
        <v>41.800000000000004</v>
      </c>
      <c r="J64" s="32" t="s">
        <v>383</v>
      </c>
      <c r="K64" s="32" t="s">
        <v>383</v>
      </c>
      <c r="L64" s="32" t="s">
        <v>383</v>
      </c>
      <c r="M64" s="32" t="s">
        <v>383</v>
      </c>
      <c r="N64" s="32" t="s">
        <v>383</v>
      </c>
      <c r="O64" s="32" t="s">
        <v>383</v>
      </c>
      <c r="P64" s="32" t="s">
        <v>383</v>
      </c>
      <c r="Q64" s="32" t="s">
        <v>383</v>
      </c>
      <c r="R64" s="81">
        <f>IFERROR(VLOOKUP(A64,'Customer Details'!$A$4:$C$11,3,FALSE),"")</f>
        <v>0</v>
      </c>
    </row>
    <row r="65" spans="1:18" s="1" customFormat="1" ht="12" customHeight="1" x14ac:dyDescent="0.25">
      <c r="A65" s="50" t="s">
        <v>453</v>
      </c>
      <c r="B65" s="4">
        <v>9015236</v>
      </c>
      <c r="C65" s="3" t="s">
        <v>361</v>
      </c>
      <c r="D65" s="2">
        <v>1</v>
      </c>
      <c r="E65" s="2" t="s">
        <v>551</v>
      </c>
      <c r="F65" s="28">
        <v>38</v>
      </c>
      <c r="G65" s="28">
        <v>41.8</v>
      </c>
      <c r="H65" s="28">
        <f t="shared" si="19"/>
        <v>38</v>
      </c>
      <c r="I65" s="28">
        <f t="shared" si="20"/>
        <v>41.800000000000004</v>
      </c>
      <c r="J65" s="32" t="s">
        <v>383</v>
      </c>
      <c r="K65" s="32" t="s">
        <v>383</v>
      </c>
      <c r="L65" s="32" t="s">
        <v>383</v>
      </c>
      <c r="M65" s="32" t="s">
        <v>383</v>
      </c>
      <c r="N65" s="32" t="s">
        <v>383</v>
      </c>
      <c r="O65" s="32" t="s">
        <v>383</v>
      </c>
      <c r="P65" s="32" t="s">
        <v>383</v>
      </c>
      <c r="Q65" s="32" t="s">
        <v>383</v>
      </c>
      <c r="R65" s="81">
        <f>IFERROR(VLOOKUP(A65,'Customer Details'!$A$4:$C$11,3,FALSE),"")</f>
        <v>0</v>
      </c>
    </row>
    <row r="66" spans="1:18" s="1" customFormat="1" ht="12" customHeight="1" x14ac:dyDescent="0.25">
      <c r="A66" s="50" t="s">
        <v>453</v>
      </c>
      <c r="B66" s="4">
        <v>9015237</v>
      </c>
      <c r="C66" s="3" t="s">
        <v>362</v>
      </c>
      <c r="D66" s="2">
        <v>1</v>
      </c>
      <c r="E66" s="2" t="s">
        <v>551</v>
      </c>
      <c r="F66" s="28">
        <v>38</v>
      </c>
      <c r="G66" s="28">
        <v>41.8</v>
      </c>
      <c r="H66" s="28">
        <f t="shared" si="19"/>
        <v>38</v>
      </c>
      <c r="I66" s="28">
        <f t="shared" si="20"/>
        <v>41.800000000000004</v>
      </c>
      <c r="J66" s="32" t="s">
        <v>383</v>
      </c>
      <c r="K66" s="32" t="s">
        <v>383</v>
      </c>
      <c r="L66" s="32" t="s">
        <v>383</v>
      </c>
      <c r="M66" s="32" t="s">
        <v>383</v>
      </c>
      <c r="N66" s="32" t="s">
        <v>383</v>
      </c>
      <c r="O66" s="32" t="s">
        <v>383</v>
      </c>
      <c r="P66" s="32" t="s">
        <v>383</v>
      </c>
      <c r="Q66" s="32" t="s">
        <v>383</v>
      </c>
      <c r="R66" s="81">
        <f>IFERROR(VLOOKUP(A66,'Customer Details'!$A$4:$C$11,3,FALSE),"")</f>
        <v>0</v>
      </c>
    </row>
    <row r="67" spans="1:18" s="152" customFormat="1" ht="24" customHeight="1" x14ac:dyDescent="0.25">
      <c r="A67" s="143"/>
      <c r="B67" s="143" t="s">
        <v>38</v>
      </c>
      <c r="C67" s="144"/>
      <c r="D67" s="145"/>
      <c r="E67" s="145"/>
      <c r="F67" s="146"/>
      <c r="G67" s="147"/>
      <c r="H67" s="148"/>
      <c r="I67" s="149"/>
      <c r="J67" s="150"/>
      <c r="K67" s="150"/>
      <c r="L67" s="150"/>
      <c r="M67" s="150"/>
      <c r="N67" s="150"/>
      <c r="O67" s="150"/>
      <c r="P67" s="150"/>
      <c r="Q67" s="150"/>
      <c r="R67" s="151"/>
    </row>
    <row r="68" spans="1:18" s="1" customFormat="1" ht="12" customHeight="1" x14ac:dyDescent="0.25">
      <c r="A68" s="50" t="s">
        <v>453</v>
      </c>
      <c r="B68" s="4">
        <v>1810334</v>
      </c>
      <c r="C68" s="3" t="s">
        <v>71</v>
      </c>
      <c r="D68" s="2">
        <v>1</v>
      </c>
      <c r="E68" s="2"/>
      <c r="F68" s="28">
        <v>279</v>
      </c>
      <c r="G68" s="28">
        <v>306.89999999999998</v>
      </c>
      <c r="H68" s="28">
        <f t="shared" si="19"/>
        <v>279</v>
      </c>
      <c r="I68" s="28">
        <f t="shared" si="20"/>
        <v>306.90000000000003</v>
      </c>
      <c r="J68" s="32" t="s">
        <v>383</v>
      </c>
      <c r="K68" s="32" t="s">
        <v>383</v>
      </c>
      <c r="L68" s="32" t="s">
        <v>383</v>
      </c>
      <c r="M68" s="32" t="s">
        <v>383</v>
      </c>
      <c r="N68" s="32" t="s">
        <v>383</v>
      </c>
      <c r="O68" s="32" t="s">
        <v>383</v>
      </c>
      <c r="P68" s="32" t="s">
        <v>383</v>
      </c>
      <c r="Q68" s="32" t="s">
        <v>383</v>
      </c>
      <c r="R68" s="81">
        <f>IFERROR(VLOOKUP(A68,'Customer Details'!$A$4:$C$11,3,FALSE),"")</f>
        <v>0</v>
      </c>
    </row>
    <row r="69" spans="1:18" s="1" customFormat="1" ht="12" customHeight="1" x14ac:dyDescent="0.25">
      <c r="A69" s="50" t="s">
        <v>453</v>
      </c>
      <c r="B69" s="4">
        <v>1811548</v>
      </c>
      <c r="C69" s="3" t="s">
        <v>618</v>
      </c>
      <c r="D69" s="2">
        <v>1</v>
      </c>
      <c r="E69" s="2"/>
      <c r="F69" s="28">
        <v>362</v>
      </c>
      <c r="G69" s="28">
        <v>398.2</v>
      </c>
      <c r="H69" s="28">
        <f>IFERROR(F69*(1-R69),"")</f>
        <v>362</v>
      </c>
      <c r="I69" s="28">
        <f>IFERROR(H69*1.1,"")</f>
        <v>398.20000000000005</v>
      </c>
      <c r="J69" s="32" t="s">
        <v>383</v>
      </c>
      <c r="K69" s="32" t="s">
        <v>383</v>
      </c>
      <c r="L69" s="32" t="s">
        <v>383</v>
      </c>
      <c r="M69" s="32" t="s">
        <v>383</v>
      </c>
      <c r="N69" s="32" t="s">
        <v>383</v>
      </c>
      <c r="O69" s="32" t="s">
        <v>383</v>
      </c>
      <c r="P69" s="32" t="s">
        <v>383</v>
      </c>
      <c r="Q69" s="32" t="s">
        <v>383</v>
      </c>
      <c r="R69" s="81">
        <f>IFERROR(VLOOKUP(A69,'Customer Details'!$A$4:$C$11,3,FALSE),"")</f>
        <v>0</v>
      </c>
    </row>
    <row r="70" spans="1:18" s="1" customFormat="1" ht="12" customHeight="1" x14ac:dyDescent="0.25">
      <c r="A70" s="50" t="s">
        <v>453</v>
      </c>
      <c r="B70" s="4">
        <v>1810803</v>
      </c>
      <c r="C70" s="3" t="s">
        <v>72</v>
      </c>
      <c r="D70" s="2">
        <v>1</v>
      </c>
      <c r="E70" s="2"/>
      <c r="F70" s="28">
        <v>956</v>
      </c>
      <c r="G70" s="28">
        <v>1051.5999999999999</v>
      </c>
      <c r="H70" s="28">
        <f t="shared" si="19"/>
        <v>956</v>
      </c>
      <c r="I70" s="28">
        <f t="shared" si="20"/>
        <v>1051.6000000000001</v>
      </c>
      <c r="J70" s="32" t="s">
        <v>383</v>
      </c>
      <c r="K70" s="32" t="s">
        <v>383</v>
      </c>
      <c r="L70" s="32" t="s">
        <v>383</v>
      </c>
      <c r="M70" s="32" t="s">
        <v>383</v>
      </c>
      <c r="N70" s="32" t="s">
        <v>383</v>
      </c>
      <c r="O70" s="32" t="s">
        <v>383</v>
      </c>
      <c r="P70" s="32" t="s">
        <v>383</v>
      </c>
      <c r="Q70" s="32" t="s">
        <v>383</v>
      </c>
      <c r="R70" s="81">
        <f>IFERROR(VLOOKUP(A70,'Customer Details'!$A$4:$C$11,3,FALSE),"")</f>
        <v>0</v>
      </c>
    </row>
    <row r="71" spans="1:18" s="152" customFormat="1" ht="24" customHeight="1" x14ac:dyDescent="0.25">
      <c r="A71" s="143"/>
      <c r="B71" s="143" t="s">
        <v>132</v>
      </c>
      <c r="C71" s="144"/>
      <c r="D71" s="145"/>
      <c r="E71" s="145"/>
      <c r="F71" s="146"/>
      <c r="G71" s="147"/>
      <c r="H71" s="148"/>
      <c r="I71" s="149"/>
      <c r="J71" s="150"/>
      <c r="K71" s="150"/>
      <c r="L71" s="150"/>
      <c r="M71" s="150"/>
      <c r="N71" s="150"/>
      <c r="O71" s="150"/>
      <c r="P71" s="150"/>
      <c r="Q71" s="150"/>
      <c r="R71" s="151"/>
    </row>
    <row r="72" spans="1:18" ht="12" customHeight="1" x14ac:dyDescent="0.25">
      <c r="A72" s="2" t="s">
        <v>453</v>
      </c>
      <c r="B72" s="4">
        <v>1841026</v>
      </c>
      <c r="C72" s="3" t="s">
        <v>329</v>
      </c>
      <c r="D72" s="2">
        <v>1</v>
      </c>
      <c r="F72" s="28">
        <v>46</v>
      </c>
      <c r="G72" s="28">
        <v>50.6</v>
      </c>
      <c r="H72" s="28">
        <f t="shared" si="19"/>
        <v>46</v>
      </c>
      <c r="I72" s="28">
        <f t="shared" si="20"/>
        <v>50.6</v>
      </c>
      <c r="J72" s="32" t="s">
        <v>383</v>
      </c>
      <c r="K72" s="32" t="s">
        <v>383</v>
      </c>
      <c r="L72" s="32" t="s">
        <v>383</v>
      </c>
      <c r="M72" s="32" t="s">
        <v>383</v>
      </c>
      <c r="N72" s="32" t="s">
        <v>383</v>
      </c>
      <c r="O72" s="32" t="s">
        <v>383</v>
      </c>
      <c r="P72" s="32" t="s">
        <v>383</v>
      </c>
      <c r="Q72" s="32" t="s">
        <v>383</v>
      </c>
      <c r="R72" s="81">
        <f>IFERROR(VLOOKUP(A72,'Customer Details'!$A$4:$C$11,3,FALSE),"")</f>
        <v>0</v>
      </c>
    </row>
    <row r="73" spans="1:18" s="4" customFormat="1" ht="12" customHeight="1" x14ac:dyDescent="0.25">
      <c r="A73" s="35" t="s">
        <v>453</v>
      </c>
      <c r="B73" s="4">
        <v>1841025</v>
      </c>
      <c r="C73" s="3" t="s">
        <v>330</v>
      </c>
      <c r="D73" s="2">
        <v>1</v>
      </c>
      <c r="E73" s="2" t="s">
        <v>551</v>
      </c>
      <c r="F73" s="28">
        <v>71</v>
      </c>
      <c r="G73" s="28">
        <v>78.099999999999994</v>
      </c>
      <c r="H73" s="28">
        <f t="shared" si="19"/>
        <v>71</v>
      </c>
      <c r="I73" s="28">
        <f t="shared" si="20"/>
        <v>78.100000000000009</v>
      </c>
      <c r="J73" s="32" t="s">
        <v>383</v>
      </c>
      <c r="K73" s="32" t="s">
        <v>383</v>
      </c>
      <c r="L73" s="32" t="s">
        <v>383</v>
      </c>
      <c r="M73" s="32" t="s">
        <v>383</v>
      </c>
      <c r="N73" s="32" t="s">
        <v>383</v>
      </c>
      <c r="O73" s="32" t="s">
        <v>383</v>
      </c>
      <c r="P73" s="32" t="s">
        <v>383</v>
      </c>
      <c r="Q73" s="32" t="s">
        <v>383</v>
      </c>
      <c r="R73" s="81">
        <f>IFERROR(VLOOKUP(A73,'Customer Details'!$A$4:$C$11,3,FALSE),"")</f>
        <v>0</v>
      </c>
    </row>
    <row r="74" spans="1:18" s="4" customFormat="1" ht="12" customHeight="1" x14ac:dyDescent="0.25">
      <c r="A74" s="35" t="s">
        <v>453</v>
      </c>
      <c r="B74" s="4">
        <v>1841064</v>
      </c>
      <c r="C74" s="3" t="s">
        <v>111</v>
      </c>
      <c r="D74" s="2">
        <v>1</v>
      </c>
      <c r="E74" s="2" t="s">
        <v>551</v>
      </c>
      <c r="F74" s="28">
        <v>88</v>
      </c>
      <c r="G74" s="28">
        <v>96.8</v>
      </c>
      <c r="H74" s="28">
        <f t="shared" si="19"/>
        <v>88</v>
      </c>
      <c r="I74" s="28">
        <f t="shared" si="20"/>
        <v>96.800000000000011</v>
      </c>
      <c r="J74" s="32" t="s">
        <v>383</v>
      </c>
      <c r="K74" s="32" t="s">
        <v>383</v>
      </c>
      <c r="L74" s="32" t="s">
        <v>383</v>
      </c>
      <c r="M74" s="32" t="s">
        <v>383</v>
      </c>
      <c r="N74" s="32" t="s">
        <v>383</v>
      </c>
      <c r="O74" s="32" t="s">
        <v>383</v>
      </c>
      <c r="P74" s="32" t="s">
        <v>383</v>
      </c>
      <c r="Q74" s="32" t="s">
        <v>383</v>
      </c>
      <c r="R74" s="81">
        <f>IFERROR(VLOOKUP(A74,'Customer Details'!$A$4:$C$11,3,FALSE),"")</f>
        <v>0</v>
      </c>
    </row>
    <row r="75" spans="1:18" s="152" customFormat="1" ht="24" customHeight="1" x14ac:dyDescent="0.25">
      <c r="A75" s="143"/>
      <c r="B75" s="143" t="s">
        <v>73</v>
      </c>
      <c r="C75" s="144"/>
      <c r="D75" s="145"/>
      <c r="E75" s="145"/>
      <c r="F75" s="146"/>
      <c r="G75" s="147"/>
      <c r="H75" s="148"/>
      <c r="I75" s="149"/>
      <c r="J75" s="150"/>
      <c r="K75" s="150"/>
      <c r="L75" s="150"/>
      <c r="M75" s="150"/>
      <c r="N75" s="150"/>
      <c r="O75" s="150"/>
      <c r="P75" s="150"/>
      <c r="Q75" s="150"/>
      <c r="R75" s="151"/>
    </row>
    <row r="76" spans="1:18" s="1" customFormat="1" ht="12" customHeight="1" x14ac:dyDescent="0.25">
      <c r="A76" s="50" t="s">
        <v>453</v>
      </c>
      <c r="B76" s="4">
        <v>9013707</v>
      </c>
      <c r="C76" s="3" t="s">
        <v>394</v>
      </c>
      <c r="D76" s="2">
        <v>1</v>
      </c>
      <c r="E76" s="2" t="s">
        <v>551</v>
      </c>
      <c r="F76" s="28">
        <v>269</v>
      </c>
      <c r="G76" s="28">
        <v>259.89999999999998</v>
      </c>
      <c r="H76" s="28">
        <f t="shared" si="19"/>
        <v>269</v>
      </c>
      <c r="I76" s="28">
        <f t="shared" si="20"/>
        <v>295.90000000000003</v>
      </c>
      <c r="L76" s="24"/>
      <c r="P76" s="32" t="s">
        <v>383</v>
      </c>
      <c r="R76" s="80">
        <f>IFERROR(VLOOKUP(A76,'Customer Details'!$A$4:$C$11,3,FALSE),"")</f>
        <v>0</v>
      </c>
    </row>
    <row r="77" spans="1:18" s="1" customFormat="1" ht="12" customHeight="1" x14ac:dyDescent="0.25">
      <c r="A77" s="50" t="s">
        <v>453</v>
      </c>
      <c r="B77" s="4">
        <v>9013708</v>
      </c>
      <c r="C77" s="3" t="s">
        <v>254</v>
      </c>
      <c r="D77" s="2">
        <v>1</v>
      </c>
      <c r="E77" s="2" t="s">
        <v>551</v>
      </c>
      <c r="F77" s="28">
        <v>292</v>
      </c>
      <c r="G77" s="28">
        <v>321.2</v>
      </c>
      <c r="H77" s="28">
        <f t="shared" si="19"/>
        <v>292</v>
      </c>
      <c r="I77" s="28">
        <f t="shared" si="20"/>
        <v>321.20000000000005</v>
      </c>
      <c r="J77" s="32" t="s">
        <v>383</v>
      </c>
      <c r="K77" s="32" t="s">
        <v>383</v>
      </c>
      <c r="L77" s="24"/>
      <c r="M77" s="32" t="s">
        <v>383</v>
      </c>
      <c r="N77" s="32"/>
      <c r="P77" s="32" t="s">
        <v>383</v>
      </c>
      <c r="R77" s="80">
        <f>IFERROR(VLOOKUP(A77,'Customer Details'!$A$4:$C$11,3,FALSE),"")</f>
        <v>0</v>
      </c>
    </row>
    <row r="78" spans="1:18" s="152" customFormat="1" ht="24" customHeight="1" x14ac:dyDescent="0.25">
      <c r="A78" s="143"/>
      <c r="B78" s="143" t="s">
        <v>74</v>
      </c>
      <c r="C78" s="144"/>
      <c r="D78" s="145"/>
      <c r="E78" s="145"/>
      <c r="F78" s="146"/>
      <c r="G78" s="147"/>
      <c r="H78" s="148"/>
      <c r="I78" s="149"/>
      <c r="J78" s="150"/>
      <c r="K78" s="150"/>
      <c r="L78" s="150"/>
      <c r="M78" s="150"/>
      <c r="N78" s="150"/>
      <c r="O78" s="150"/>
      <c r="P78" s="150"/>
      <c r="Q78" s="150"/>
      <c r="R78" s="151"/>
    </row>
    <row r="79" spans="1:18" s="1" customFormat="1" ht="12" customHeight="1" x14ac:dyDescent="0.25">
      <c r="A79" s="50" t="s">
        <v>453</v>
      </c>
      <c r="B79" s="4">
        <v>9014400</v>
      </c>
      <c r="C79" s="3" t="s">
        <v>395</v>
      </c>
      <c r="D79" s="2">
        <v>1</v>
      </c>
      <c r="E79" s="2"/>
      <c r="F79" s="28">
        <v>277</v>
      </c>
      <c r="G79" s="28">
        <v>304.7</v>
      </c>
      <c r="H79" s="28">
        <f t="shared" si="19"/>
        <v>277</v>
      </c>
      <c r="I79" s="28">
        <f t="shared" si="20"/>
        <v>304.70000000000005</v>
      </c>
      <c r="L79" s="32" t="s">
        <v>383</v>
      </c>
      <c r="R79" s="80">
        <f>IFERROR(VLOOKUP(A79,'Customer Details'!$A$4:$C$11,3,FALSE),"")</f>
        <v>0</v>
      </c>
    </row>
    <row r="80" spans="1:18" s="1" customFormat="1" ht="12" customHeight="1" x14ac:dyDescent="0.25">
      <c r="A80" s="50" t="s">
        <v>453</v>
      </c>
      <c r="B80" s="4">
        <v>9013809</v>
      </c>
      <c r="C80" s="3" t="s">
        <v>396</v>
      </c>
      <c r="D80" s="2">
        <v>1</v>
      </c>
      <c r="E80" s="2"/>
      <c r="F80" s="28">
        <v>277</v>
      </c>
      <c r="G80" s="28">
        <v>304.7</v>
      </c>
      <c r="H80" s="28">
        <f t="shared" si="19"/>
        <v>277</v>
      </c>
      <c r="I80" s="28">
        <f t="shared" si="20"/>
        <v>304.70000000000005</v>
      </c>
      <c r="L80" s="32" t="s">
        <v>383</v>
      </c>
      <c r="R80" s="80">
        <f>IFERROR(VLOOKUP(A80,'Customer Details'!$A$4:$C$11,3,FALSE),"")</f>
        <v>0</v>
      </c>
    </row>
    <row r="81" spans="1:18" s="1" customFormat="1" ht="12" customHeight="1" x14ac:dyDescent="0.25">
      <c r="A81" s="50" t="s">
        <v>453</v>
      </c>
      <c r="B81" s="4">
        <v>9013847</v>
      </c>
      <c r="C81" s="3" t="s">
        <v>397</v>
      </c>
      <c r="D81" s="2">
        <v>1</v>
      </c>
      <c r="E81" s="2"/>
      <c r="F81" s="28">
        <v>277</v>
      </c>
      <c r="G81" s="28">
        <v>304.7</v>
      </c>
      <c r="H81" s="28">
        <f t="shared" si="19"/>
        <v>277</v>
      </c>
      <c r="I81" s="28">
        <f t="shared" si="20"/>
        <v>304.70000000000005</v>
      </c>
      <c r="L81" s="32" t="s">
        <v>383</v>
      </c>
      <c r="R81" s="80">
        <f>IFERROR(VLOOKUP(A81,'Customer Details'!$A$4:$C$11,3,FALSE),"")</f>
        <v>0</v>
      </c>
    </row>
    <row r="82" spans="1:18" s="1" customFormat="1" ht="12" customHeight="1" x14ac:dyDescent="0.25">
      <c r="A82" s="50" t="s">
        <v>453</v>
      </c>
      <c r="B82" s="4">
        <v>1816068</v>
      </c>
      <c r="C82" s="3" t="s">
        <v>116</v>
      </c>
      <c r="D82" s="2">
        <v>1</v>
      </c>
      <c r="E82" s="2"/>
      <c r="F82" s="28">
        <v>252</v>
      </c>
      <c r="G82" s="28">
        <v>277.2</v>
      </c>
      <c r="H82" s="28">
        <f t="shared" si="19"/>
        <v>252</v>
      </c>
      <c r="I82" s="28">
        <f t="shared" si="20"/>
        <v>277.20000000000005</v>
      </c>
      <c r="L82" s="32" t="s">
        <v>383</v>
      </c>
      <c r="M82" s="32" t="s">
        <v>383</v>
      </c>
      <c r="N82" s="32" t="s">
        <v>383</v>
      </c>
      <c r="R82" s="80">
        <f>IFERROR(VLOOKUP(A82,'Customer Details'!$A$4:$C$11,3,FALSE),"")</f>
        <v>0</v>
      </c>
    </row>
    <row r="83" spans="1:18" s="1" customFormat="1" ht="12" customHeight="1" x14ac:dyDescent="0.25">
      <c r="A83" s="50" t="s">
        <v>453</v>
      </c>
      <c r="B83" s="4">
        <v>1818212</v>
      </c>
      <c r="C83" s="3" t="s">
        <v>117</v>
      </c>
      <c r="D83" s="2">
        <v>1</v>
      </c>
      <c r="E83" s="2"/>
      <c r="F83" s="28">
        <v>348</v>
      </c>
      <c r="G83" s="28">
        <v>382.8</v>
      </c>
      <c r="H83" s="28">
        <f t="shared" si="19"/>
        <v>348</v>
      </c>
      <c r="I83" s="28">
        <f t="shared" si="20"/>
        <v>382.8</v>
      </c>
      <c r="L83" s="32" t="s">
        <v>383</v>
      </c>
      <c r="M83" s="32" t="s">
        <v>383</v>
      </c>
      <c r="N83" s="32" t="s">
        <v>383</v>
      </c>
      <c r="R83" s="80">
        <f>IFERROR(VLOOKUP(A83,'Customer Details'!$A$4:$C$11,3,FALSE),"")</f>
        <v>0</v>
      </c>
    </row>
    <row r="84" spans="1:18" s="1" customFormat="1" ht="12" customHeight="1" x14ac:dyDescent="0.25">
      <c r="A84" s="50" t="s">
        <v>453</v>
      </c>
      <c r="B84" s="4">
        <v>9013075</v>
      </c>
      <c r="C84" s="3" t="s">
        <v>118</v>
      </c>
      <c r="D84" s="2">
        <v>1</v>
      </c>
      <c r="E84" s="2" t="s">
        <v>551</v>
      </c>
      <c r="F84" s="28">
        <v>528</v>
      </c>
      <c r="G84" s="28">
        <v>580.79999999999995</v>
      </c>
      <c r="H84" s="28">
        <f t="shared" si="19"/>
        <v>528</v>
      </c>
      <c r="I84" s="28">
        <f t="shared" si="20"/>
        <v>580.80000000000007</v>
      </c>
      <c r="J84" s="32" t="s">
        <v>383</v>
      </c>
      <c r="K84" s="32" t="s">
        <v>383</v>
      </c>
      <c r="L84" s="32" t="s">
        <v>383</v>
      </c>
      <c r="M84" s="32" t="s">
        <v>383</v>
      </c>
      <c r="N84" s="32" t="s">
        <v>383</v>
      </c>
      <c r="O84" s="32"/>
      <c r="P84" s="32" t="s">
        <v>383</v>
      </c>
      <c r="Q84" s="32"/>
      <c r="R84" s="81">
        <f>IFERROR(VLOOKUP(A84,'Customer Details'!$A$4:$C$11,3,FALSE),"")</f>
        <v>0</v>
      </c>
    </row>
    <row r="85" spans="1:18" s="152" customFormat="1" ht="24" customHeight="1" x14ac:dyDescent="0.25">
      <c r="A85" s="143"/>
      <c r="B85" s="143" t="s">
        <v>119</v>
      </c>
      <c r="C85" s="144"/>
      <c r="D85" s="145"/>
      <c r="E85" s="145"/>
      <c r="F85" s="146"/>
      <c r="G85" s="147"/>
      <c r="H85" s="148"/>
      <c r="I85" s="149"/>
      <c r="J85" s="150"/>
      <c r="K85" s="150"/>
      <c r="L85" s="150"/>
      <c r="M85" s="150"/>
      <c r="N85" s="150"/>
      <c r="O85" s="150"/>
      <c r="P85" s="150"/>
      <c r="Q85" s="150"/>
      <c r="R85" s="151"/>
    </row>
    <row r="86" spans="1:18" s="1" customFormat="1" ht="12" customHeight="1" x14ac:dyDescent="0.25">
      <c r="A86" s="50" t="s">
        <v>453</v>
      </c>
      <c r="B86" s="4">
        <v>1810096</v>
      </c>
      <c r="C86" s="3" t="s">
        <v>255</v>
      </c>
      <c r="D86" s="2">
        <v>1</v>
      </c>
      <c r="E86" s="2"/>
      <c r="F86" s="28">
        <v>247</v>
      </c>
      <c r="G86" s="28">
        <v>271.7</v>
      </c>
      <c r="H86" s="28">
        <f t="shared" si="19"/>
        <v>247</v>
      </c>
      <c r="I86" s="28">
        <f t="shared" si="20"/>
        <v>271.70000000000005</v>
      </c>
      <c r="J86" s="32" t="s">
        <v>383</v>
      </c>
      <c r="K86" s="32" t="s">
        <v>383</v>
      </c>
      <c r="L86" s="32"/>
      <c r="M86" s="32"/>
      <c r="N86" s="32"/>
      <c r="O86" s="32"/>
      <c r="P86" s="32"/>
      <c r="Q86" s="32"/>
      <c r="R86" s="81">
        <f>IFERROR(VLOOKUP(A86,'Customer Details'!$A$4:$C$11,3,FALSE),"")</f>
        <v>0</v>
      </c>
    </row>
    <row r="87" spans="1:18" s="1" customFormat="1" ht="12" customHeight="1" x14ac:dyDescent="0.25">
      <c r="A87" s="50" t="s">
        <v>453</v>
      </c>
      <c r="B87" s="4">
        <v>1810110</v>
      </c>
      <c r="C87" s="3" t="s">
        <v>257</v>
      </c>
      <c r="D87" s="2">
        <v>1</v>
      </c>
      <c r="E87" s="2" t="s">
        <v>551</v>
      </c>
      <c r="F87" s="28">
        <v>301</v>
      </c>
      <c r="G87" s="28">
        <v>331.1</v>
      </c>
      <c r="H87" s="28">
        <f t="shared" si="19"/>
        <v>301</v>
      </c>
      <c r="I87" s="28">
        <f t="shared" si="20"/>
        <v>331.1</v>
      </c>
      <c r="J87" s="32" t="s">
        <v>383</v>
      </c>
      <c r="K87" s="32" t="s">
        <v>383</v>
      </c>
      <c r="L87" s="32"/>
      <c r="M87" s="32"/>
      <c r="N87" s="32"/>
      <c r="O87" s="32"/>
      <c r="P87" s="32"/>
      <c r="Q87" s="32"/>
      <c r="R87" s="81">
        <f>IFERROR(VLOOKUP(A87,'Customer Details'!$A$4:$C$11,3,FALSE),"")</f>
        <v>0</v>
      </c>
    </row>
    <row r="88" spans="1:18" s="1" customFormat="1" ht="12" customHeight="1" x14ac:dyDescent="0.25">
      <c r="A88" s="50" t="s">
        <v>453</v>
      </c>
      <c r="B88" s="4">
        <v>1810217</v>
      </c>
      <c r="C88" s="3" t="s">
        <v>258</v>
      </c>
      <c r="D88" s="2">
        <v>1</v>
      </c>
      <c r="E88" s="2" t="s">
        <v>552</v>
      </c>
      <c r="F88" s="28">
        <v>269</v>
      </c>
      <c r="G88" s="28">
        <v>295.89999999999998</v>
      </c>
      <c r="H88" s="28">
        <f t="shared" si="19"/>
        <v>269</v>
      </c>
      <c r="I88" s="28">
        <f t="shared" si="20"/>
        <v>295.90000000000003</v>
      </c>
      <c r="J88" s="32" t="s">
        <v>383</v>
      </c>
      <c r="K88" s="32" t="s">
        <v>383</v>
      </c>
      <c r="L88" s="32" t="s">
        <v>383</v>
      </c>
      <c r="M88" s="32" t="s">
        <v>383</v>
      </c>
      <c r="N88" s="32" t="s">
        <v>383</v>
      </c>
      <c r="O88" s="32" t="s">
        <v>383</v>
      </c>
      <c r="P88" s="32" t="s">
        <v>383</v>
      </c>
      <c r="Q88" s="32" t="s">
        <v>383</v>
      </c>
      <c r="R88" s="81">
        <f>IFERROR(VLOOKUP(A88,'Customer Details'!$A$4:$C$11,3,FALSE),"")</f>
        <v>0</v>
      </c>
    </row>
    <row r="89" spans="1:18" s="1" customFormat="1" ht="12" customHeight="1" x14ac:dyDescent="0.25">
      <c r="A89" s="50" t="s">
        <v>453</v>
      </c>
      <c r="B89" s="4">
        <v>1810750</v>
      </c>
      <c r="C89" s="3" t="s">
        <v>234</v>
      </c>
      <c r="D89" s="2">
        <v>1</v>
      </c>
      <c r="E89" s="2"/>
      <c r="F89" s="28">
        <v>233</v>
      </c>
      <c r="G89" s="28">
        <v>256.3</v>
      </c>
      <c r="H89" s="28">
        <f t="shared" si="19"/>
        <v>233</v>
      </c>
      <c r="I89" s="28">
        <f t="shared" si="20"/>
        <v>256.3</v>
      </c>
      <c r="J89" s="32" t="s">
        <v>383</v>
      </c>
      <c r="K89" s="32" t="s">
        <v>383</v>
      </c>
      <c r="L89" s="32" t="s">
        <v>383</v>
      </c>
      <c r="M89" s="32"/>
      <c r="N89" s="32"/>
      <c r="O89" s="32"/>
      <c r="P89" s="32" t="s">
        <v>383</v>
      </c>
      <c r="Q89" s="32" t="s">
        <v>383</v>
      </c>
      <c r="R89" s="81">
        <f>IFERROR(VLOOKUP(A89,'Customer Details'!$A$4:$C$11,3,FALSE),"")</f>
        <v>0</v>
      </c>
    </row>
    <row r="90" spans="1:18" s="152" customFormat="1" ht="24" customHeight="1" x14ac:dyDescent="0.25">
      <c r="A90" s="143"/>
      <c r="B90" s="143" t="s">
        <v>120</v>
      </c>
      <c r="C90" s="144"/>
      <c r="D90" s="145"/>
      <c r="E90" s="145"/>
      <c r="F90" s="146"/>
      <c r="G90" s="147"/>
      <c r="H90" s="148"/>
      <c r="I90" s="149"/>
      <c r="J90" s="150"/>
      <c r="K90" s="150"/>
      <c r="L90" s="150"/>
      <c r="M90" s="150"/>
      <c r="N90" s="150"/>
      <c r="O90" s="150"/>
      <c r="P90" s="150"/>
      <c r="Q90" s="150"/>
      <c r="R90" s="151"/>
    </row>
    <row r="91" spans="1:18" s="1" customFormat="1" ht="12" customHeight="1" x14ac:dyDescent="0.25">
      <c r="A91" s="50" t="s">
        <v>453</v>
      </c>
      <c r="B91" s="4">
        <v>1810783</v>
      </c>
      <c r="C91" s="3" t="s">
        <v>253</v>
      </c>
      <c r="D91" s="2">
        <v>1</v>
      </c>
      <c r="E91" s="2" t="s">
        <v>551</v>
      </c>
      <c r="F91" s="28">
        <v>300</v>
      </c>
      <c r="G91" s="28">
        <v>330</v>
      </c>
      <c r="H91" s="28">
        <f t="shared" si="19"/>
        <v>300</v>
      </c>
      <c r="I91" s="28">
        <f t="shared" si="20"/>
        <v>330</v>
      </c>
      <c r="L91" s="32" t="s">
        <v>383</v>
      </c>
      <c r="M91" s="32" t="s">
        <v>383</v>
      </c>
      <c r="N91" s="32"/>
      <c r="P91" s="32" t="s">
        <v>383</v>
      </c>
      <c r="Q91" s="32" t="s">
        <v>383</v>
      </c>
      <c r="R91" s="81">
        <f>IFERROR(VLOOKUP(A91,'Customer Details'!$A$4:$C$11,3,FALSE),"")</f>
        <v>0</v>
      </c>
    </row>
    <row r="92" spans="1:18" s="1" customFormat="1" ht="12" customHeight="1" x14ac:dyDescent="0.25">
      <c r="A92" s="50" t="s">
        <v>453</v>
      </c>
      <c r="B92" s="4">
        <v>1810784</v>
      </c>
      <c r="C92" s="3" t="s">
        <v>112</v>
      </c>
      <c r="D92" s="2">
        <v>1</v>
      </c>
      <c r="E92" s="2"/>
      <c r="F92" s="28">
        <v>300</v>
      </c>
      <c r="G92" s="28">
        <v>330</v>
      </c>
      <c r="H92" s="28">
        <f t="shared" si="19"/>
        <v>300</v>
      </c>
      <c r="I92" s="28">
        <f t="shared" si="20"/>
        <v>330</v>
      </c>
      <c r="L92" s="32" t="s">
        <v>383</v>
      </c>
      <c r="M92" s="32" t="s">
        <v>383</v>
      </c>
      <c r="N92" s="32"/>
      <c r="P92" s="32" t="s">
        <v>383</v>
      </c>
      <c r="Q92" s="32" t="s">
        <v>383</v>
      </c>
      <c r="R92" s="81">
        <f>IFERROR(VLOOKUP(A92,'Customer Details'!$A$4:$C$11,3,FALSE),"")</f>
        <v>0</v>
      </c>
    </row>
    <row r="93" spans="1:18" s="1" customFormat="1" ht="12" customHeight="1" x14ac:dyDescent="0.25">
      <c r="A93" s="50" t="s">
        <v>453</v>
      </c>
      <c r="B93" s="4">
        <v>1810806</v>
      </c>
      <c r="C93" s="3" t="s">
        <v>336</v>
      </c>
      <c r="D93" s="2">
        <v>1</v>
      </c>
      <c r="E93" s="2" t="s">
        <v>551</v>
      </c>
      <c r="F93" s="28">
        <v>309</v>
      </c>
      <c r="G93" s="28">
        <v>339.9</v>
      </c>
      <c r="H93" s="28">
        <f t="shared" ref="H93:H113" si="21">IFERROR(F93*(1-R93),"")</f>
        <v>309</v>
      </c>
      <c r="I93" s="28">
        <f t="shared" si="20"/>
        <v>339.90000000000003</v>
      </c>
      <c r="L93" s="24"/>
      <c r="N93" s="32" t="s">
        <v>383</v>
      </c>
      <c r="R93" s="80">
        <f>IFERROR(VLOOKUP(A93,'Customer Details'!$A$4:$C$11,3,FALSE),"")</f>
        <v>0</v>
      </c>
    </row>
    <row r="94" spans="1:18" s="1" customFormat="1" ht="12" customHeight="1" x14ac:dyDescent="0.25">
      <c r="A94" s="50" t="s">
        <v>453</v>
      </c>
      <c r="B94" s="4">
        <v>1810802</v>
      </c>
      <c r="C94" s="3" t="s">
        <v>337</v>
      </c>
      <c r="D94" s="2">
        <v>1</v>
      </c>
      <c r="E94" s="2"/>
      <c r="F94" s="28">
        <v>309</v>
      </c>
      <c r="G94" s="28">
        <v>339.9</v>
      </c>
      <c r="H94" s="28">
        <f t="shared" si="21"/>
        <v>309</v>
      </c>
      <c r="I94" s="28">
        <f t="shared" si="20"/>
        <v>339.90000000000003</v>
      </c>
      <c r="L94" s="24"/>
      <c r="N94" s="32" t="s">
        <v>383</v>
      </c>
      <c r="R94" s="80">
        <f>IFERROR(VLOOKUP(A94,'Customer Details'!$A$4:$C$11,3,FALSE),"")</f>
        <v>0</v>
      </c>
    </row>
    <row r="95" spans="1:18" s="1" customFormat="1" ht="12" customHeight="1" x14ac:dyDescent="0.25">
      <c r="A95" s="50" t="s">
        <v>453</v>
      </c>
      <c r="B95" s="4">
        <v>1810624</v>
      </c>
      <c r="C95" s="3" t="s">
        <v>259</v>
      </c>
      <c r="D95" s="2">
        <v>1</v>
      </c>
      <c r="E95" s="2"/>
      <c r="F95" s="28">
        <v>260</v>
      </c>
      <c r="G95" s="28">
        <v>286</v>
      </c>
      <c r="H95" s="28">
        <f t="shared" si="21"/>
        <v>260</v>
      </c>
      <c r="I95" s="28">
        <f t="shared" si="20"/>
        <v>286</v>
      </c>
      <c r="L95" s="32" t="s">
        <v>383</v>
      </c>
      <c r="M95" s="32" t="s">
        <v>383</v>
      </c>
      <c r="N95" s="32"/>
      <c r="P95" s="32" t="s">
        <v>383</v>
      </c>
      <c r="Q95" s="32" t="s">
        <v>383</v>
      </c>
      <c r="R95" s="81">
        <f>IFERROR(VLOOKUP(A95,'Customer Details'!$A$4:$C$11,3,FALSE),"")</f>
        <v>0</v>
      </c>
    </row>
    <row r="96" spans="1:18" s="152" customFormat="1" ht="24" customHeight="1" x14ac:dyDescent="0.25">
      <c r="A96" s="143"/>
      <c r="B96" s="143" t="s">
        <v>346</v>
      </c>
      <c r="C96" s="144"/>
      <c r="D96" s="145"/>
      <c r="E96" s="145"/>
      <c r="F96" s="146"/>
      <c r="G96" s="147"/>
      <c r="H96" s="148"/>
      <c r="I96" s="149"/>
      <c r="J96" s="150"/>
      <c r="K96" s="150"/>
      <c r="L96" s="150"/>
      <c r="M96" s="150"/>
      <c r="N96" s="150"/>
      <c r="O96" s="150"/>
      <c r="P96" s="150"/>
      <c r="Q96" s="150"/>
      <c r="R96" s="151"/>
    </row>
    <row r="97" spans="1:18" s="1" customFormat="1" ht="12" customHeight="1" x14ac:dyDescent="0.25">
      <c r="A97" s="50" t="s">
        <v>453</v>
      </c>
      <c r="B97" s="4">
        <v>1810165</v>
      </c>
      <c r="C97" s="3" t="s">
        <v>260</v>
      </c>
      <c r="D97" s="2">
        <v>1</v>
      </c>
      <c r="E97" s="2" t="s">
        <v>551</v>
      </c>
      <c r="F97" s="28">
        <v>140</v>
      </c>
      <c r="G97" s="28">
        <v>154</v>
      </c>
      <c r="H97" s="28">
        <f t="shared" si="21"/>
        <v>140</v>
      </c>
      <c r="I97" s="28">
        <f t="shared" si="20"/>
        <v>154</v>
      </c>
      <c r="J97" s="32" t="s">
        <v>383</v>
      </c>
      <c r="K97" s="32" t="s">
        <v>383</v>
      </c>
      <c r="L97" s="32" t="s">
        <v>383</v>
      </c>
      <c r="M97" s="32" t="s">
        <v>383</v>
      </c>
      <c r="N97" s="32" t="s">
        <v>383</v>
      </c>
      <c r="O97" s="32" t="s">
        <v>383</v>
      </c>
      <c r="P97" s="32" t="s">
        <v>383</v>
      </c>
      <c r="Q97" s="32" t="s">
        <v>383</v>
      </c>
      <c r="R97" s="81">
        <f>IFERROR(VLOOKUP(A97,'Customer Details'!$A$4:$C$11,3,FALSE),"")</f>
        <v>0</v>
      </c>
    </row>
    <row r="98" spans="1:18" s="1" customFormat="1" ht="12" customHeight="1" x14ac:dyDescent="0.25">
      <c r="A98" s="50" t="s">
        <v>453</v>
      </c>
      <c r="B98" s="4">
        <v>1810628</v>
      </c>
      <c r="C98" s="3" t="s">
        <v>235</v>
      </c>
      <c r="D98" s="2">
        <v>1</v>
      </c>
      <c r="E98" s="2" t="s">
        <v>551</v>
      </c>
      <c r="F98" s="28">
        <v>140</v>
      </c>
      <c r="G98" s="28">
        <v>154</v>
      </c>
      <c r="H98" s="28">
        <f t="shared" si="21"/>
        <v>140</v>
      </c>
      <c r="I98" s="28">
        <f t="shared" si="20"/>
        <v>154</v>
      </c>
      <c r="J98" s="32" t="s">
        <v>383</v>
      </c>
      <c r="K98" s="32" t="s">
        <v>383</v>
      </c>
      <c r="L98" s="32" t="s">
        <v>383</v>
      </c>
      <c r="M98" s="32" t="s">
        <v>383</v>
      </c>
      <c r="N98" s="32" t="s">
        <v>383</v>
      </c>
      <c r="O98" s="32" t="s">
        <v>383</v>
      </c>
      <c r="P98" s="32" t="s">
        <v>383</v>
      </c>
      <c r="Q98" s="32" t="s">
        <v>383</v>
      </c>
      <c r="R98" s="81">
        <f>IFERROR(VLOOKUP(A98,'Customer Details'!$A$4:$C$11,3,FALSE),"")</f>
        <v>0</v>
      </c>
    </row>
    <row r="99" spans="1:18" s="1" customFormat="1" ht="12" customHeight="1" x14ac:dyDescent="0.25">
      <c r="A99" s="50" t="s">
        <v>453</v>
      </c>
      <c r="B99" s="4">
        <v>1811251</v>
      </c>
      <c r="C99" s="4" t="s">
        <v>348</v>
      </c>
      <c r="D99" s="2">
        <v>1</v>
      </c>
      <c r="E99" s="2" t="s">
        <v>551</v>
      </c>
      <c r="F99" s="28">
        <v>140</v>
      </c>
      <c r="G99" s="28">
        <v>154</v>
      </c>
      <c r="H99" s="28">
        <f t="shared" si="21"/>
        <v>140</v>
      </c>
      <c r="I99" s="28">
        <f t="shared" si="20"/>
        <v>154</v>
      </c>
      <c r="J99" s="32" t="s">
        <v>383</v>
      </c>
      <c r="K99" s="32" t="s">
        <v>383</v>
      </c>
      <c r="L99" s="32" t="s">
        <v>383</v>
      </c>
      <c r="M99" s="32" t="s">
        <v>383</v>
      </c>
      <c r="N99" s="32" t="s">
        <v>383</v>
      </c>
      <c r="O99" s="32" t="s">
        <v>383</v>
      </c>
      <c r="P99" s="32" t="s">
        <v>383</v>
      </c>
      <c r="Q99" s="32" t="s">
        <v>383</v>
      </c>
      <c r="R99" s="81">
        <f>IFERROR(VLOOKUP(A99,'Customer Details'!$A$4:$C$11,3,FALSE),"")</f>
        <v>0</v>
      </c>
    </row>
    <row r="100" spans="1:18" s="152" customFormat="1" ht="24" customHeight="1" x14ac:dyDescent="0.25">
      <c r="A100" s="143"/>
      <c r="B100" s="143" t="s">
        <v>121</v>
      </c>
      <c r="C100" s="144"/>
      <c r="D100" s="145"/>
      <c r="E100" s="145"/>
      <c r="F100" s="146"/>
      <c r="G100" s="147"/>
      <c r="H100" s="148"/>
      <c r="I100" s="149"/>
      <c r="J100" s="150"/>
      <c r="K100" s="150"/>
      <c r="L100" s="150"/>
      <c r="M100" s="150"/>
      <c r="N100" s="150"/>
      <c r="O100" s="150"/>
      <c r="P100" s="150"/>
      <c r="Q100" s="150"/>
      <c r="R100" s="151"/>
    </row>
    <row r="101" spans="1:18" s="1" customFormat="1" ht="12" customHeight="1" x14ac:dyDescent="0.25">
      <c r="A101" s="50" t="s">
        <v>453</v>
      </c>
      <c r="B101" s="4">
        <v>1800490</v>
      </c>
      <c r="C101" s="3" t="s">
        <v>539</v>
      </c>
      <c r="D101" s="2">
        <v>1</v>
      </c>
      <c r="E101" s="2"/>
      <c r="F101" s="28">
        <v>22</v>
      </c>
      <c r="G101" s="28">
        <v>24.2</v>
      </c>
      <c r="H101" s="28">
        <f t="shared" si="21"/>
        <v>22</v>
      </c>
      <c r="I101" s="28">
        <f t="shared" si="20"/>
        <v>24.200000000000003</v>
      </c>
      <c r="J101" s="32" t="s">
        <v>383</v>
      </c>
      <c r="K101" s="32" t="s">
        <v>383</v>
      </c>
      <c r="L101" s="32" t="s">
        <v>383</v>
      </c>
      <c r="M101" s="32" t="s">
        <v>383</v>
      </c>
      <c r="N101" s="32" t="s">
        <v>383</v>
      </c>
      <c r="O101" s="32"/>
      <c r="P101" s="32" t="s">
        <v>383</v>
      </c>
      <c r="Q101" s="32" t="s">
        <v>383</v>
      </c>
      <c r="R101" s="81">
        <f>IFERROR(VLOOKUP(A101,'Customer Details'!$A$4:$C$11,3,FALSE),"")</f>
        <v>0</v>
      </c>
    </row>
    <row r="102" spans="1:18" s="1" customFormat="1" ht="12" customHeight="1" x14ac:dyDescent="0.25">
      <c r="A102" s="50" t="s">
        <v>453</v>
      </c>
      <c r="B102" s="4">
        <v>1800491</v>
      </c>
      <c r="C102" s="3" t="s">
        <v>540</v>
      </c>
      <c r="D102" s="2">
        <v>1</v>
      </c>
      <c r="E102" s="2" t="s">
        <v>551</v>
      </c>
      <c r="F102" s="28">
        <v>30</v>
      </c>
      <c r="G102" s="28">
        <v>33</v>
      </c>
      <c r="H102" s="28">
        <f t="shared" si="21"/>
        <v>30</v>
      </c>
      <c r="I102" s="28">
        <f t="shared" si="20"/>
        <v>33</v>
      </c>
      <c r="J102" s="32" t="s">
        <v>383</v>
      </c>
      <c r="K102" s="32" t="s">
        <v>383</v>
      </c>
      <c r="L102" s="32" t="s">
        <v>383</v>
      </c>
      <c r="M102" s="32" t="s">
        <v>383</v>
      </c>
      <c r="N102" s="32" t="s">
        <v>383</v>
      </c>
      <c r="O102" s="32"/>
      <c r="P102" s="32" t="s">
        <v>383</v>
      </c>
      <c r="Q102" s="32" t="s">
        <v>383</v>
      </c>
      <c r="R102" s="81">
        <f>IFERROR(VLOOKUP(A102,'Customer Details'!$A$4:$C$11,3,FALSE),"")</f>
        <v>0</v>
      </c>
    </row>
    <row r="103" spans="1:18" s="1" customFormat="1" ht="12" customHeight="1" x14ac:dyDescent="0.25">
      <c r="A103" s="50" t="s">
        <v>453</v>
      </c>
      <c r="B103" s="4">
        <v>1800493</v>
      </c>
      <c r="C103" s="3" t="s">
        <v>541</v>
      </c>
      <c r="D103" s="2">
        <v>1</v>
      </c>
      <c r="E103" s="2"/>
      <c r="F103" s="28">
        <v>32</v>
      </c>
      <c r="G103" s="28">
        <v>35.200000000000003</v>
      </c>
      <c r="H103" s="28">
        <f t="shared" si="21"/>
        <v>32</v>
      </c>
      <c r="I103" s="28">
        <f t="shared" si="20"/>
        <v>35.200000000000003</v>
      </c>
      <c r="J103" s="32" t="s">
        <v>383</v>
      </c>
      <c r="K103" s="32" t="s">
        <v>383</v>
      </c>
      <c r="L103" s="32" t="s">
        <v>383</v>
      </c>
      <c r="M103" s="32" t="s">
        <v>383</v>
      </c>
      <c r="N103" s="32" t="s">
        <v>383</v>
      </c>
      <c r="O103" s="32"/>
      <c r="P103" s="32" t="s">
        <v>383</v>
      </c>
      <c r="Q103" s="32" t="s">
        <v>383</v>
      </c>
      <c r="R103" s="81">
        <f>IFERROR(VLOOKUP(A103,'Customer Details'!$A$4:$C$11,3,FALSE),"")</f>
        <v>0</v>
      </c>
    </row>
    <row r="104" spans="1:18" s="1" customFormat="1" ht="12" customHeight="1" x14ac:dyDescent="0.25">
      <c r="A104" s="50" t="s">
        <v>453</v>
      </c>
      <c r="B104" s="4">
        <v>1800054</v>
      </c>
      <c r="C104" s="3" t="s">
        <v>97</v>
      </c>
      <c r="D104" s="2">
        <v>1</v>
      </c>
      <c r="E104" s="2"/>
      <c r="F104" s="28">
        <v>64</v>
      </c>
      <c r="G104" s="28">
        <v>70.400000000000006</v>
      </c>
      <c r="H104" s="28">
        <f t="shared" si="21"/>
        <v>64</v>
      </c>
      <c r="I104" s="28">
        <f t="shared" si="20"/>
        <v>70.400000000000006</v>
      </c>
      <c r="J104" s="32" t="s">
        <v>383</v>
      </c>
      <c r="K104" s="32" t="s">
        <v>383</v>
      </c>
      <c r="L104" s="32" t="s">
        <v>383</v>
      </c>
      <c r="M104" s="32" t="s">
        <v>383</v>
      </c>
      <c r="N104" s="32"/>
      <c r="O104" s="32"/>
      <c r="P104" s="32" t="s">
        <v>383</v>
      </c>
      <c r="Q104" s="32"/>
      <c r="R104" s="81">
        <f>IFERROR(VLOOKUP(A104,'Customer Details'!$A$4:$C$11,3,FALSE),"")</f>
        <v>0</v>
      </c>
    </row>
    <row r="105" spans="1:18" s="152" customFormat="1" ht="24" customHeight="1" x14ac:dyDescent="0.25">
      <c r="A105" s="143"/>
      <c r="B105" s="143" t="s">
        <v>39</v>
      </c>
      <c r="C105" s="144"/>
      <c r="D105" s="145"/>
      <c r="E105" s="145"/>
      <c r="F105" s="146"/>
      <c r="G105" s="147"/>
      <c r="H105" s="148"/>
      <c r="I105" s="149"/>
      <c r="J105" s="150"/>
      <c r="K105" s="150"/>
      <c r="L105" s="150"/>
      <c r="M105" s="150"/>
      <c r="N105" s="150"/>
      <c r="O105" s="150"/>
      <c r="P105" s="150"/>
      <c r="Q105" s="150"/>
      <c r="R105" s="151" t="str">
        <f>IFERROR(VLOOKUP(A105,'Customer Details'!$A$4:$C$11,3,FALSE),"")</f>
        <v/>
      </c>
    </row>
    <row r="106" spans="1:18" s="1" customFormat="1" ht="12" customHeight="1" x14ac:dyDescent="0.25">
      <c r="A106" s="50" t="s">
        <v>453</v>
      </c>
      <c r="B106" s="4">
        <v>1841036</v>
      </c>
      <c r="C106" s="6" t="s">
        <v>242</v>
      </c>
      <c r="D106" s="2">
        <v>1</v>
      </c>
      <c r="E106" s="2"/>
      <c r="F106" s="28">
        <v>158</v>
      </c>
      <c r="G106" s="28">
        <v>173.8</v>
      </c>
      <c r="H106" s="28">
        <f t="shared" si="21"/>
        <v>158</v>
      </c>
      <c r="I106" s="28">
        <f t="shared" si="20"/>
        <v>173.8</v>
      </c>
      <c r="L106" s="24"/>
      <c r="P106" s="32" t="s">
        <v>383</v>
      </c>
      <c r="R106" s="80">
        <f>IFERROR(VLOOKUP(A106,'Customer Details'!$A$4:$C$11,3,FALSE),"")</f>
        <v>0</v>
      </c>
    </row>
    <row r="107" spans="1:18" s="1" customFormat="1" ht="12" customHeight="1" x14ac:dyDescent="0.25">
      <c r="A107" s="50" t="s">
        <v>453</v>
      </c>
      <c r="B107" s="4">
        <v>1850039</v>
      </c>
      <c r="C107" s="6" t="s">
        <v>278</v>
      </c>
      <c r="D107" s="2">
        <v>1</v>
      </c>
      <c r="E107" s="2" t="s">
        <v>551</v>
      </c>
      <c r="F107" s="28">
        <v>158</v>
      </c>
      <c r="G107" s="28">
        <v>173.8</v>
      </c>
      <c r="H107" s="28">
        <f t="shared" si="21"/>
        <v>158</v>
      </c>
      <c r="I107" s="28">
        <f t="shared" si="20"/>
        <v>173.8</v>
      </c>
      <c r="L107" s="24"/>
      <c r="P107" s="32" t="s">
        <v>383</v>
      </c>
      <c r="R107" s="80">
        <f>IFERROR(VLOOKUP(A107,'Customer Details'!$A$4:$C$11,3,FALSE),"")</f>
        <v>0</v>
      </c>
    </row>
    <row r="108" spans="1:18" s="1" customFormat="1" ht="12" customHeight="1" x14ac:dyDescent="0.25">
      <c r="A108" s="50" t="s">
        <v>453</v>
      </c>
      <c r="B108" s="4">
        <v>1850048</v>
      </c>
      <c r="C108" s="6" t="s">
        <v>280</v>
      </c>
      <c r="D108" s="2">
        <v>1</v>
      </c>
      <c r="E108" s="2" t="s">
        <v>551</v>
      </c>
      <c r="F108" s="28">
        <v>184</v>
      </c>
      <c r="G108" s="28">
        <v>202.4</v>
      </c>
      <c r="H108" s="28">
        <f t="shared" si="21"/>
        <v>184</v>
      </c>
      <c r="I108" s="28">
        <f t="shared" si="20"/>
        <v>202.4</v>
      </c>
      <c r="L108" s="24"/>
      <c r="P108" s="32" t="s">
        <v>383</v>
      </c>
      <c r="R108" s="80">
        <f>IFERROR(VLOOKUP(A108,'Customer Details'!$A$4:$C$11,3,FALSE),"")</f>
        <v>0</v>
      </c>
    </row>
    <row r="109" spans="1:18" s="1" customFormat="1" ht="12" customHeight="1" x14ac:dyDescent="0.25">
      <c r="A109" s="50" t="s">
        <v>453</v>
      </c>
      <c r="B109" s="4">
        <v>1800138</v>
      </c>
      <c r="C109" s="6" t="s">
        <v>279</v>
      </c>
      <c r="D109" s="2">
        <v>1</v>
      </c>
      <c r="E109" s="2" t="s">
        <v>551</v>
      </c>
      <c r="F109" s="28">
        <v>184</v>
      </c>
      <c r="G109" s="28">
        <v>202.4</v>
      </c>
      <c r="H109" s="28">
        <f t="shared" si="21"/>
        <v>184</v>
      </c>
      <c r="I109" s="28">
        <f t="shared" si="20"/>
        <v>202.4</v>
      </c>
      <c r="L109" s="24"/>
      <c r="P109" s="32" t="s">
        <v>383</v>
      </c>
      <c r="R109" s="80">
        <f>IFERROR(VLOOKUP(A109,'Customer Details'!$A$4:$C$11,3,FALSE),"")</f>
        <v>0</v>
      </c>
    </row>
    <row r="110" spans="1:18" s="152" customFormat="1" ht="24" customHeight="1" x14ac:dyDescent="0.25">
      <c r="A110" s="143"/>
      <c r="B110" s="143" t="s">
        <v>122</v>
      </c>
      <c r="C110" s="144"/>
      <c r="D110" s="145"/>
      <c r="E110" s="145"/>
      <c r="F110" s="146"/>
      <c r="G110" s="147"/>
      <c r="H110" s="148"/>
      <c r="I110" s="149"/>
      <c r="J110" s="150"/>
      <c r="K110" s="150"/>
      <c r="L110" s="150"/>
      <c r="M110" s="150"/>
      <c r="N110" s="150"/>
      <c r="O110" s="150"/>
      <c r="P110" s="150"/>
      <c r="Q110" s="150"/>
      <c r="R110" s="151"/>
    </row>
    <row r="111" spans="1:18" s="1" customFormat="1" ht="12" customHeight="1" x14ac:dyDescent="0.25">
      <c r="A111" s="50" t="s">
        <v>453</v>
      </c>
      <c r="B111" s="4">
        <v>1811272</v>
      </c>
      <c r="C111" s="6" t="s">
        <v>391</v>
      </c>
      <c r="D111" s="2">
        <v>1</v>
      </c>
      <c r="E111" s="2"/>
      <c r="F111" s="28">
        <v>88</v>
      </c>
      <c r="G111" s="28">
        <v>96.8</v>
      </c>
      <c r="H111" s="28">
        <f t="shared" si="21"/>
        <v>88</v>
      </c>
      <c r="I111" s="28">
        <f t="shared" si="20"/>
        <v>96.800000000000011</v>
      </c>
      <c r="J111" s="32" t="s">
        <v>383</v>
      </c>
      <c r="K111" s="32" t="s">
        <v>383</v>
      </c>
      <c r="L111" s="32" t="s">
        <v>383</v>
      </c>
      <c r="M111" s="32" t="s">
        <v>383</v>
      </c>
      <c r="N111" s="32" t="s">
        <v>383</v>
      </c>
      <c r="O111" s="32" t="s">
        <v>383</v>
      </c>
      <c r="P111" s="32" t="s">
        <v>383</v>
      </c>
      <c r="Q111" s="32" t="s">
        <v>383</v>
      </c>
      <c r="R111" s="81">
        <f>IFERROR(VLOOKUP(A111,'Customer Details'!$A$4:$C$11,3,FALSE),"")</f>
        <v>0</v>
      </c>
    </row>
    <row r="112" spans="1:18" s="1" customFormat="1" ht="12" customHeight="1" x14ac:dyDescent="0.25">
      <c r="A112" s="50" t="s">
        <v>453</v>
      </c>
      <c r="B112" s="4">
        <v>1811203</v>
      </c>
      <c r="C112" s="6" t="s">
        <v>392</v>
      </c>
      <c r="D112" s="2">
        <v>1</v>
      </c>
      <c r="E112" s="2"/>
      <c r="F112" s="28">
        <v>202</v>
      </c>
      <c r="G112" s="28">
        <v>222.2</v>
      </c>
      <c r="H112" s="28">
        <f t="shared" si="21"/>
        <v>202</v>
      </c>
      <c r="I112" s="28">
        <f t="shared" si="20"/>
        <v>222.20000000000002</v>
      </c>
      <c r="J112" s="32" t="s">
        <v>383</v>
      </c>
      <c r="K112" s="32" t="s">
        <v>383</v>
      </c>
      <c r="L112" s="32" t="s">
        <v>383</v>
      </c>
      <c r="M112" s="32" t="s">
        <v>383</v>
      </c>
      <c r="N112" s="32" t="s">
        <v>383</v>
      </c>
      <c r="O112" s="32" t="s">
        <v>383</v>
      </c>
      <c r="P112" s="32" t="s">
        <v>383</v>
      </c>
      <c r="Q112" s="32" t="s">
        <v>383</v>
      </c>
      <c r="R112" s="81">
        <f>IFERROR(VLOOKUP(A112,'Customer Details'!$A$4:$C$11,3,FALSE),"")</f>
        <v>0</v>
      </c>
    </row>
    <row r="113" spans="1:18" s="1" customFormat="1" ht="12" customHeight="1" x14ac:dyDescent="0.25">
      <c r="A113" s="50" t="s">
        <v>453</v>
      </c>
      <c r="B113" s="4">
        <v>9750040</v>
      </c>
      <c r="C113" s="6" t="s">
        <v>98</v>
      </c>
      <c r="D113" s="2">
        <v>1</v>
      </c>
      <c r="E113" s="2" t="s">
        <v>551</v>
      </c>
      <c r="F113" s="28">
        <v>500</v>
      </c>
      <c r="G113" s="28">
        <v>550</v>
      </c>
      <c r="H113" s="28">
        <f t="shared" si="21"/>
        <v>500</v>
      </c>
      <c r="I113" s="28">
        <f t="shared" ref="I113:I166" si="22">IFERROR(H113*1.1,"")</f>
        <v>550</v>
      </c>
      <c r="L113" s="32" t="s">
        <v>383</v>
      </c>
      <c r="P113" s="32" t="s">
        <v>383</v>
      </c>
      <c r="R113" s="80">
        <f>IFERROR(VLOOKUP(A113,'Customer Details'!$A$4:$C$11,3,FALSE),"")</f>
        <v>0</v>
      </c>
    </row>
    <row r="114" spans="1:18" s="152" customFormat="1" ht="24" customHeight="1" x14ac:dyDescent="0.25">
      <c r="A114" s="143"/>
      <c r="B114" s="143" t="s">
        <v>204</v>
      </c>
      <c r="C114" s="144"/>
      <c r="D114" s="145"/>
      <c r="E114" s="145"/>
      <c r="F114" s="146"/>
      <c r="G114" s="147"/>
      <c r="H114" s="148"/>
      <c r="I114" s="149"/>
      <c r="J114" s="150"/>
      <c r="K114" s="150"/>
      <c r="L114" s="150"/>
      <c r="M114" s="150"/>
      <c r="N114" s="150"/>
      <c r="O114" s="150"/>
      <c r="P114" s="150"/>
      <c r="Q114" s="150"/>
      <c r="R114" s="151" t="str">
        <f>IFERROR(VLOOKUP(A114,'Customer Details'!$A$4:$C$11,3,FALSE),"")</f>
        <v/>
      </c>
    </row>
    <row r="115" spans="1:18" ht="12" customHeight="1" x14ac:dyDescent="0.25">
      <c r="A115" s="2" t="s">
        <v>453</v>
      </c>
      <c r="B115" s="4">
        <v>9101480</v>
      </c>
      <c r="C115" s="3" t="s">
        <v>76</v>
      </c>
      <c r="D115" s="2">
        <v>1</v>
      </c>
      <c r="F115" s="28">
        <v>100</v>
      </c>
      <c r="G115" s="28">
        <v>110</v>
      </c>
      <c r="H115" s="28">
        <f t="shared" ref="H115:H166" si="23">IFERROR(F115*(1-R115),"")</f>
        <v>100</v>
      </c>
      <c r="I115" s="28">
        <f t="shared" si="22"/>
        <v>110.00000000000001</v>
      </c>
      <c r="J115" s="1"/>
      <c r="L115" s="32" t="s">
        <v>383</v>
      </c>
      <c r="M115" s="32" t="s">
        <v>383</v>
      </c>
      <c r="N115" s="32" t="s">
        <v>383</v>
      </c>
      <c r="O115" s="32" t="s">
        <v>383</v>
      </c>
      <c r="P115" s="32" t="s">
        <v>383</v>
      </c>
      <c r="Q115" s="32" t="s">
        <v>383</v>
      </c>
      <c r="R115" s="81">
        <f>IFERROR(VLOOKUP(A115,'Customer Details'!$A$4:$C$11,3,FALSE),"")</f>
        <v>0</v>
      </c>
    </row>
    <row r="116" spans="1:18" ht="12" customHeight="1" x14ac:dyDescent="0.25">
      <c r="A116" s="2" t="s">
        <v>453</v>
      </c>
      <c r="B116" s="4">
        <v>9101474</v>
      </c>
      <c r="C116" s="3" t="s">
        <v>77</v>
      </c>
      <c r="D116" s="2">
        <v>1</v>
      </c>
      <c r="E116" s="2" t="s">
        <v>551</v>
      </c>
      <c r="F116" s="28">
        <v>137</v>
      </c>
      <c r="G116" s="28">
        <v>150.69999999999999</v>
      </c>
      <c r="H116" s="28">
        <f t="shared" si="23"/>
        <v>137</v>
      </c>
      <c r="I116" s="28">
        <f t="shared" si="22"/>
        <v>150.70000000000002</v>
      </c>
      <c r="J116" s="1"/>
      <c r="L116" s="32" t="s">
        <v>383</v>
      </c>
      <c r="M116" s="32" t="s">
        <v>383</v>
      </c>
      <c r="N116" s="32" t="s">
        <v>383</v>
      </c>
      <c r="O116" s="32" t="s">
        <v>383</v>
      </c>
      <c r="P116" s="32" t="s">
        <v>383</v>
      </c>
      <c r="Q116" s="32" t="s">
        <v>383</v>
      </c>
      <c r="R116" s="81">
        <f>IFERROR(VLOOKUP(A116,'Customer Details'!$A$4:$C$11,3,FALSE),"")</f>
        <v>0</v>
      </c>
    </row>
    <row r="117" spans="1:18" ht="12" customHeight="1" x14ac:dyDescent="0.25">
      <c r="A117" s="2" t="s">
        <v>453</v>
      </c>
      <c r="B117" s="3">
        <v>9154217</v>
      </c>
      <c r="C117" s="3" t="s">
        <v>78</v>
      </c>
      <c r="D117" s="2">
        <v>1</v>
      </c>
      <c r="E117" s="2" t="s">
        <v>551</v>
      </c>
      <c r="F117" s="28">
        <v>82</v>
      </c>
      <c r="G117" s="28">
        <v>90.2</v>
      </c>
      <c r="H117" s="28">
        <f t="shared" si="23"/>
        <v>82</v>
      </c>
      <c r="I117" s="28">
        <f t="shared" si="22"/>
        <v>90.2</v>
      </c>
      <c r="J117" s="1"/>
      <c r="L117" s="32" t="s">
        <v>383</v>
      </c>
      <c r="M117" s="32" t="s">
        <v>383</v>
      </c>
      <c r="N117" s="32" t="s">
        <v>383</v>
      </c>
      <c r="O117" s="32" t="s">
        <v>383</v>
      </c>
      <c r="P117" s="32" t="s">
        <v>383</v>
      </c>
      <c r="Q117" s="32" t="s">
        <v>383</v>
      </c>
      <c r="R117" s="81">
        <f>IFERROR(VLOOKUP(A117,'Customer Details'!$A$4:$C$11,3,FALSE),"")</f>
        <v>0</v>
      </c>
    </row>
    <row r="118" spans="1:18" ht="12" customHeight="1" x14ac:dyDescent="0.25">
      <c r="A118" s="2" t="s">
        <v>453</v>
      </c>
      <c r="B118" s="4">
        <v>9016345</v>
      </c>
      <c r="C118" s="3" t="s">
        <v>323</v>
      </c>
      <c r="D118" s="2">
        <v>1</v>
      </c>
      <c r="F118" s="28">
        <v>419</v>
      </c>
      <c r="G118" s="28">
        <v>460.9</v>
      </c>
      <c r="H118" s="28">
        <f t="shared" si="23"/>
        <v>419</v>
      </c>
      <c r="I118" s="28">
        <f t="shared" si="22"/>
        <v>460.90000000000003</v>
      </c>
      <c r="J118" s="1"/>
      <c r="L118" s="32" t="s">
        <v>383</v>
      </c>
      <c r="M118" s="32" t="s">
        <v>383</v>
      </c>
      <c r="N118" s="32" t="s">
        <v>383</v>
      </c>
      <c r="O118" s="32" t="s">
        <v>383</v>
      </c>
      <c r="P118" s="32" t="s">
        <v>383</v>
      </c>
      <c r="Q118" s="32" t="s">
        <v>383</v>
      </c>
      <c r="R118" s="81">
        <f>IFERROR(VLOOKUP(A118,'Customer Details'!$A$4:$C$11,3,FALSE),"")</f>
        <v>0</v>
      </c>
    </row>
    <row r="119" spans="1:18" s="155" customFormat="1" ht="12" customHeight="1" x14ac:dyDescent="0.25">
      <c r="A119" s="248"/>
      <c r="B119" s="251" t="s">
        <v>566</v>
      </c>
      <c r="C119" s="251"/>
      <c r="D119" s="248"/>
      <c r="E119" s="248"/>
      <c r="F119" s="249"/>
      <c r="G119" s="249"/>
      <c r="H119" s="249"/>
      <c r="I119" s="249"/>
      <c r="J119" s="246"/>
      <c r="K119" s="246"/>
      <c r="L119" s="246"/>
      <c r="M119" s="246"/>
      <c r="N119" s="246"/>
      <c r="O119" s="246"/>
      <c r="P119" s="246"/>
      <c r="Q119" s="246"/>
      <c r="R119" s="247"/>
    </row>
    <row r="120" spans="1:18" s="155" customFormat="1" ht="12" customHeight="1" x14ac:dyDescent="0.25">
      <c r="A120" s="248"/>
      <c r="B120" s="251"/>
      <c r="C120" s="251"/>
      <c r="D120" s="248"/>
      <c r="E120" s="248"/>
      <c r="F120" s="249"/>
      <c r="G120" s="249"/>
      <c r="H120" s="249"/>
      <c r="I120" s="249"/>
      <c r="J120" s="246"/>
      <c r="K120" s="246"/>
      <c r="L120" s="246"/>
      <c r="M120" s="246"/>
      <c r="N120" s="246"/>
      <c r="O120" s="246"/>
      <c r="P120" s="246"/>
      <c r="Q120" s="246"/>
      <c r="R120" s="247"/>
    </row>
    <row r="121" spans="1:18" ht="12" customHeight="1" x14ac:dyDescent="0.25">
      <c r="A121" s="2" t="s">
        <v>453</v>
      </c>
      <c r="B121" s="4">
        <v>1818148</v>
      </c>
      <c r="C121" s="3" t="s">
        <v>567</v>
      </c>
      <c r="D121" s="2">
        <v>1</v>
      </c>
      <c r="F121" s="28">
        <v>365</v>
      </c>
      <c r="G121" s="28">
        <v>401.5</v>
      </c>
      <c r="H121" s="28">
        <f>IFERROR(F121*(1-R121),"")</f>
        <v>365</v>
      </c>
      <c r="I121" s="28">
        <f>IFERROR(H121*1.1,"")</f>
        <v>401.50000000000006</v>
      </c>
      <c r="J121" s="32" t="s">
        <v>383</v>
      </c>
      <c r="K121" s="32" t="s">
        <v>383</v>
      </c>
      <c r="L121" s="32" t="s">
        <v>383</v>
      </c>
      <c r="M121" s="32" t="s">
        <v>383</v>
      </c>
      <c r="N121" s="32" t="s">
        <v>383</v>
      </c>
      <c r="O121" s="32"/>
      <c r="P121" s="32" t="s">
        <v>383</v>
      </c>
      <c r="Q121" s="32" t="s">
        <v>383</v>
      </c>
      <c r="R121" s="81">
        <f>IFERROR(VLOOKUP(A121,'Customer Details'!$A$4:$C$11,3,FALSE),"")</f>
        <v>0</v>
      </c>
    </row>
    <row r="122" spans="1:18" ht="12" customHeight="1" x14ac:dyDescent="0.25">
      <c r="A122" s="2" t="s">
        <v>453</v>
      </c>
      <c r="B122" s="4">
        <v>1818161</v>
      </c>
      <c r="C122" s="3" t="s">
        <v>568</v>
      </c>
      <c r="D122" s="2">
        <v>1</v>
      </c>
      <c r="F122" s="28">
        <v>411</v>
      </c>
      <c r="G122" s="28">
        <v>452.1</v>
      </c>
      <c r="H122" s="28">
        <f>IFERROR(F122*(1-R122),"")</f>
        <v>411</v>
      </c>
      <c r="I122" s="28">
        <f>IFERROR(H122*1.1,"")</f>
        <v>452.1</v>
      </c>
      <c r="J122" s="32" t="s">
        <v>383</v>
      </c>
      <c r="K122" s="32" t="s">
        <v>383</v>
      </c>
      <c r="L122" s="32" t="s">
        <v>383</v>
      </c>
      <c r="M122" s="32" t="s">
        <v>383</v>
      </c>
      <c r="N122" s="32" t="s">
        <v>383</v>
      </c>
      <c r="O122" s="32" t="s">
        <v>383</v>
      </c>
      <c r="P122" s="32" t="s">
        <v>383</v>
      </c>
      <c r="Q122" s="32" t="s">
        <v>383</v>
      </c>
      <c r="R122" s="81">
        <f>IFERROR(VLOOKUP(A122,'Customer Details'!$A$4:$C$11,3,FALSE),"")</f>
        <v>0</v>
      </c>
    </row>
    <row r="123" spans="1:18" s="152" customFormat="1" ht="24" customHeight="1" x14ac:dyDescent="0.25">
      <c r="A123" s="143"/>
      <c r="B123" s="143" t="s">
        <v>674</v>
      </c>
      <c r="C123" s="144"/>
      <c r="D123" s="145"/>
      <c r="E123" s="145"/>
      <c r="F123" s="146"/>
      <c r="G123" s="147"/>
      <c r="H123" s="148"/>
      <c r="I123" s="149"/>
      <c r="J123" s="150"/>
      <c r="K123" s="150"/>
      <c r="L123" s="150"/>
      <c r="M123" s="150"/>
      <c r="N123" s="150"/>
      <c r="O123" s="150"/>
      <c r="P123" s="150"/>
      <c r="Q123" s="150"/>
      <c r="R123" s="151"/>
    </row>
    <row r="124" spans="1:18" ht="12" customHeight="1" x14ac:dyDescent="0.25">
      <c r="A124" s="2" t="s">
        <v>453</v>
      </c>
      <c r="B124" s="3">
        <v>1860121</v>
      </c>
      <c r="C124" s="3" t="s">
        <v>79</v>
      </c>
      <c r="D124" s="2">
        <v>1</v>
      </c>
      <c r="F124" s="28">
        <v>306</v>
      </c>
      <c r="G124" s="28">
        <v>336.6</v>
      </c>
      <c r="H124" s="28">
        <f t="shared" si="23"/>
        <v>306</v>
      </c>
      <c r="I124" s="28">
        <f t="shared" si="22"/>
        <v>336.6</v>
      </c>
      <c r="J124" s="32" t="s">
        <v>383</v>
      </c>
      <c r="K124" s="32" t="s">
        <v>383</v>
      </c>
      <c r="L124" s="32" t="s">
        <v>383</v>
      </c>
      <c r="M124" s="32" t="s">
        <v>383</v>
      </c>
      <c r="N124" s="32" t="s">
        <v>383</v>
      </c>
      <c r="O124" s="32"/>
      <c r="P124" s="32" t="s">
        <v>383</v>
      </c>
      <c r="Q124" s="32" t="s">
        <v>383</v>
      </c>
      <c r="R124" s="81">
        <f>IFERROR(VLOOKUP(A124,'Customer Details'!$A$4:$C$11,3,FALSE),"")</f>
        <v>0</v>
      </c>
    </row>
    <row r="125" spans="1:18" ht="12" customHeight="1" x14ac:dyDescent="0.25">
      <c r="A125" s="2" t="s">
        <v>453</v>
      </c>
      <c r="B125" s="3">
        <v>1860209</v>
      </c>
      <c r="C125" s="3" t="s">
        <v>338</v>
      </c>
      <c r="D125" s="2">
        <v>1</v>
      </c>
      <c r="F125" s="28">
        <v>376</v>
      </c>
      <c r="G125" s="28">
        <v>413.6</v>
      </c>
      <c r="H125" s="28">
        <f t="shared" si="23"/>
        <v>376</v>
      </c>
      <c r="I125" s="28">
        <f t="shared" si="22"/>
        <v>413.6</v>
      </c>
      <c r="J125" s="32" t="s">
        <v>383</v>
      </c>
      <c r="K125" s="32" t="s">
        <v>383</v>
      </c>
      <c r="L125" s="32" t="s">
        <v>383</v>
      </c>
      <c r="M125" s="32" t="s">
        <v>383</v>
      </c>
      <c r="N125" s="32" t="s">
        <v>383</v>
      </c>
      <c r="O125" s="32"/>
      <c r="P125" s="32" t="s">
        <v>383</v>
      </c>
      <c r="Q125" s="32" t="s">
        <v>383</v>
      </c>
      <c r="R125" s="81">
        <f>IFERROR(VLOOKUP(A125,'Customer Details'!$A$4:$C$11,3,FALSE),"")</f>
        <v>0</v>
      </c>
    </row>
    <row r="126" spans="1:18" ht="12" customHeight="1" x14ac:dyDescent="0.25">
      <c r="A126" s="2" t="s">
        <v>453</v>
      </c>
      <c r="B126" s="3">
        <v>1860049</v>
      </c>
      <c r="C126" s="3" t="s">
        <v>80</v>
      </c>
      <c r="D126" s="2">
        <v>1</v>
      </c>
      <c r="F126" s="28">
        <v>602</v>
      </c>
      <c r="G126" s="28">
        <v>662.2</v>
      </c>
      <c r="H126" s="28">
        <f t="shared" si="23"/>
        <v>602</v>
      </c>
      <c r="I126" s="28">
        <f t="shared" si="22"/>
        <v>662.2</v>
      </c>
      <c r="J126" s="32" t="s">
        <v>383</v>
      </c>
      <c r="K126" s="32" t="s">
        <v>383</v>
      </c>
      <c r="L126" s="32" t="s">
        <v>383</v>
      </c>
      <c r="M126" s="32" t="s">
        <v>383</v>
      </c>
      <c r="N126" s="32" t="s">
        <v>383</v>
      </c>
      <c r="O126" s="32"/>
      <c r="P126" s="32" t="s">
        <v>383</v>
      </c>
      <c r="Q126" s="32" t="s">
        <v>383</v>
      </c>
      <c r="R126" s="81">
        <f>IFERROR(VLOOKUP(A126,'Customer Details'!$A$4:$C$11,3,FALSE),"")</f>
        <v>0</v>
      </c>
    </row>
    <row r="127" spans="1:18" ht="12" customHeight="1" x14ac:dyDescent="0.25">
      <c r="A127" s="2" t="s">
        <v>453</v>
      </c>
      <c r="B127" s="3">
        <v>1860081</v>
      </c>
      <c r="C127" s="3" t="s">
        <v>81</v>
      </c>
      <c r="D127" s="2">
        <v>1</v>
      </c>
      <c r="E127" s="2" t="s">
        <v>551</v>
      </c>
      <c r="F127" s="28">
        <v>612</v>
      </c>
      <c r="G127" s="28">
        <v>673.2</v>
      </c>
      <c r="H127" s="28">
        <f t="shared" si="23"/>
        <v>612</v>
      </c>
      <c r="I127" s="28">
        <f t="shared" si="22"/>
        <v>673.2</v>
      </c>
      <c r="J127" s="32" t="s">
        <v>383</v>
      </c>
      <c r="K127" s="32" t="s">
        <v>383</v>
      </c>
      <c r="L127" s="32" t="s">
        <v>383</v>
      </c>
      <c r="M127" s="32" t="s">
        <v>383</v>
      </c>
      <c r="N127" s="32" t="s">
        <v>383</v>
      </c>
      <c r="O127" s="32"/>
      <c r="P127" s="32" t="s">
        <v>383</v>
      </c>
      <c r="Q127" s="32" t="s">
        <v>383</v>
      </c>
      <c r="R127" s="81">
        <f>IFERROR(VLOOKUP(A127,'Customer Details'!$A$4:$C$11,3,FALSE),"")</f>
        <v>0</v>
      </c>
    </row>
    <row r="128" spans="1:18" ht="12" customHeight="1" x14ac:dyDescent="0.25">
      <c r="A128" s="2" t="s">
        <v>453</v>
      </c>
      <c r="B128" s="3">
        <v>1860085</v>
      </c>
      <c r="C128" s="3" t="s">
        <v>315</v>
      </c>
      <c r="D128" s="2">
        <v>1</v>
      </c>
      <c r="E128" s="2" t="s">
        <v>551</v>
      </c>
      <c r="F128" s="28">
        <v>822</v>
      </c>
      <c r="G128" s="28">
        <v>904.2</v>
      </c>
      <c r="H128" s="28">
        <f t="shared" si="23"/>
        <v>822</v>
      </c>
      <c r="I128" s="28">
        <f t="shared" si="22"/>
        <v>904.2</v>
      </c>
      <c r="J128" s="32" t="s">
        <v>383</v>
      </c>
      <c r="K128" s="32" t="s">
        <v>383</v>
      </c>
      <c r="L128" s="32"/>
      <c r="M128" s="32" t="s">
        <v>383</v>
      </c>
      <c r="N128" s="32"/>
      <c r="O128" s="32"/>
      <c r="P128" s="32"/>
      <c r="Q128" s="32" t="s">
        <v>383</v>
      </c>
      <c r="R128" s="81">
        <f>IFERROR(VLOOKUP(A128,'Customer Details'!$A$4:$C$11,3,FALSE),"")</f>
        <v>0</v>
      </c>
    </row>
    <row r="129" spans="1:18" ht="11.5" customHeight="1" x14ac:dyDescent="0.25">
      <c r="A129" s="2" t="s">
        <v>453</v>
      </c>
      <c r="B129" s="3">
        <v>1860093</v>
      </c>
      <c r="C129" s="3" t="s">
        <v>691</v>
      </c>
      <c r="D129" s="2">
        <v>1</v>
      </c>
      <c r="E129" s="2" t="s">
        <v>551</v>
      </c>
      <c r="F129" s="28">
        <v>522</v>
      </c>
      <c r="G129" s="28">
        <v>574.20000000000005</v>
      </c>
      <c r="H129" s="28">
        <f t="shared" ref="H129" si="24">IFERROR(F129*(1-R129),"")</f>
        <v>522</v>
      </c>
      <c r="I129" s="28">
        <f t="shared" ref="I129" si="25">IFERROR(H129*1.1,"")</f>
        <v>574.20000000000005</v>
      </c>
      <c r="J129" s="1"/>
      <c r="K129" s="32" t="s">
        <v>383</v>
      </c>
      <c r="L129" s="24"/>
      <c r="R129" s="76">
        <f>IFERROR(VLOOKUP(A129,'Customer Details'!$A$4:$C$11,3,FALSE),"")</f>
        <v>0</v>
      </c>
    </row>
    <row r="130" spans="1:18" s="152" customFormat="1" ht="24" customHeight="1" x14ac:dyDescent="0.25">
      <c r="A130" s="143"/>
      <c r="B130" s="143" t="s">
        <v>11</v>
      </c>
      <c r="C130" s="144"/>
      <c r="D130" s="145"/>
      <c r="E130" s="145"/>
      <c r="F130" s="146"/>
      <c r="G130" s="147"/>
      <c r="H130" s="148"/>
      <c r="I130" s="149"/>
      <c r="J130" s="150"/>
      <c r="K130" s="150"/>
      <c r="L130" s="150"/>
      <c r="M130" s="150"/>
      <c r="N130" s="150"/>
      <c r="O130" s="150"/>
      <c r="P130" s="150"/>
      <c r="Q130" s="150"/>
      <c r="R130" s="151"/>
    </row>
    <row r="131" spans="1:18" ht="12" customHeight="1" x14ac:dyDescent="0.25">
      <c r="A131" s="2" t="s">
        <v>453</v>
      </c>
      <c r="B131" s="3">
        <v>1860105</v>
      </c>
      <c r="C131" s="3" t="s">
        <v>689</v>
      </c>
      <c r="D131" s="2">
        <v>1</v>
      </c>
      <c r="F131" s="28">
        <v>232</v>
      </c>
      <c r="G131" s="28">
        <v>255.2</v>
      </c>
      <c r="H131" s="28">
        <f t="shared" si="23"/>
        <v>232</v>
      </c>
      <c r="I131" s="28">
        <f t="shared" si="22"/>
        <v>255.20000000000002</v>
      </c>
      <c r="J131" s="32" t="s">
        <v>383</v>
      </c>
      <c r="K131" s="32" t="s">
        <v>383</v>
      </c>
      <c r="L131" s="32" t="s">
        <v>383</v>
      </c>
      <c r="M131" s="32" t="s">
        <v>383</v>
      </c>
      <c r="N131" s="32" t="s">
        <v>383</v>
      </c>
      <c r="O131" s="32" t="s">
        <v>383</v>
      </c>
      <c r="P131" s="32" t="s">
        <v>383</v>
      </c>
      <c r="Q131" s="32" t="s">
        <v>383</v>
      </c>
      <c r="R131" s="81">
        <f>IFERROR(VLOOKUP(A131,'Customer Details'!$A$4:$C$11,3,FALSE),"")</f>
        <v>0</v>
      </c>
    </row>
    <row r="132" spans="1:18" s="155" customFormat="1" ht="12" customHeight="1" x14ac:dyDescent="0.25">
      <c r="A132" s="248"/>
      <c r="B132" s="250" t="s">
        <v>569</v>
      </c>
      <c r="C132" s="250"/>
      <c r="D132" s="250"/>
      <c r="E132" s="250"/>
      <c r="F132" s="249"/>
      <c r="G132" s="249"/>
      <c r="H132" s="249"/>
      <c r="I132" s="249"/>
      <c r="J132" s="246"/>
      <c r="K132" s="246"/>
      <c r="L132" s="246"/>
      <c r="M132" s="246"/>
      <c r="N132" s="246"/>
      <c r="O132" s="246"/>
      <c r="P132" s="246"/>
      <c r="Q132" s="246"/>
      <c r="R132" s="247"/>
    </row>
    <row r="133" spans="1:18" s="155" customFormat="1" ht="12" customHeight="1" x14ac:dyDescent="0.25">
      <c r="A133" s="248"/>
      <c r="B133" s="250"/>
      <c r="C133" s="250"/>
      <c r="D133" s="250"/>
      <c r="E133" s="250"/>
      <c r="F133" s="249"/>
      <c r="G133" s="249"/>
      <c r="H133" s="249"/>
      <c r="I133" s="249"/>
      <c r="J133" s="246"/>
      <c r="K133" s="246"/>
      <c r="L133" s="246"/>
      <c r="M133" s="246"/>
      <c r="N133" s="246"/>
      <c r="O133" s="246"/>
      <c r="P133" s="246"/>
      <c r="Q133" s="246"/>
      <c r="R133" s="247"/>
    </row>
    <row r="134" spans="1:18" ht="12" customHeight="1" x14ac:dyDescent="0.25">
      <c r="A134" s="2" t="s">
        <v>453</v>
      </c>
      <c r="B134" s="3">
        <v>1860254</v>
      </c>
      <c r="C134" s="3" t="s">
        <v>571</v>
      </c>
      <c r="D134" s="2">
        <v>1</v>
      </c>
      <c r="F134" s="28">
        <v>2432</v>
      </c>
      <c r="G134" s="28">
        <v>2675.2</v>
      </c>
      <c r="H134" s="28">
        <f>IFERROR(F134*(1-R134),"")</f>
        <v>2432</v>
      </c>
      <c r="I134" s="28">
        <f>IFERROR(H134*1.1,"")</f>
        <v>2675.2000000000003</v>
      </c>
      <c r="J134" s="32" t="s">
        <v>383</v>
      </c>
      <c r="K134" s="32" t="s">
        <v>383</v>
      </c>
      <c r="L134" s="32" t="s">
        <v>383</v>
      </c>
      <c r="M134" s="32" t="s">
        <v>383</v>
      </c>
      <c r="N134" s="32" t="s">
        <v>383</v>
      </c>
      <c r="O134" s="32"/>
      <c r="P134" s="32" t="s">
        <v>383</v>
      </c>
      <c r="Q134" s="32" t="s">
        <v>383</v>
      </c>
      <c r="R134" s="81">
        <f>IFERROR(VLOOKUP(A134,'Customer Details'!$A$4:$C$11,3,FALSE),"")</f>
        <v>0</v>
      </c>
    </row>
    <row r="135" spans="1:18" ht="12" customHeight="1" x14ac:dyDescent="0.25">
      <c r="A135" s="2" t="s">
        <v>453</v>
      </c>
      <c r="B135" s="3">
        <v>1860255</v>
      </c>
      <c r="C135" s="3" t="s">
        <v>572</v>
      </c>
      <c r="D135" s="2">
        <v>1</v>
      </c>
      <c r="F135" s="28">
        <v>2639</v>
      </c>
      <c r="G135" s="28">
        <v>2902.9</v>
      </c>
      <c r="H135" s="28">
        <f t="shared" ref="H135" si="26">IFERROR(F135*(1-R135),"")</f>
        <v>2639</v>
      </c>
      <c r="I135" s="28">
        <f t="shared" ref="I135" si="27">IFERROR(H135*1.1,"")</f>
        <v>2902.9</v>
      </c>
      <c r="J135" s="32" t="s">
        <v>383</v>
      </c>
      <c r="K135" s="32" t="s">
        <v>383</v>
      </c>
      <c r="L135" s="32" t="s">
        <v>383</v>
      </c>
      <c r="M135" s="32" t="s">
        <v>383</v>
      </c>
      <c r="N135" s="32" t="s">
        <v>383</v>
      </c>
      <c r="O135" s="32"/>
      <c r="P135" s="32" t="s">
        <v>383</v>
      </c>
      <c r="Q135" s="32" t="s">
        <v>383</v>
      </c>
      <c r="R135" s="81">
        <f>IFERROR(VLOOKUP(A135,'Customer Details'!$A$4:$C$11,3,FALSE),"")</f>
        <v>0</v>
      </c>
    </row>
    <row r="136" spans="1:18" ht="12" customHeight="1" x14ac:dyDescent="0.25">
      <c r="A136" s="2" t="s">
        <v>453</v>
      </c>
      <c r="B136" s="3">
        <v>9019837</v>
      </c>
      <c r="C136" s="3" t="s">
        <v>573</v>
      </c>
      <c r="D136" s="2">
        <v>1</v>
      </c>
      <c r="F136" s="28">
        <v>171</v>
      </c>
      <c r="G136" s="28">
        <v>188.1</v>
      </c>
      <c r="H136" s="28">
        <f>IFERROR(F136*(1-R136),"")</f>
        <v>171</v>
      </c>
      <c r="I136" s="28">
        <f>IFERROR(H136*1.1,"")</f>
        <v>188.10000000000002</v>
      </c>
      <c r="J136" s="32" t="s">
        <v>383</v>
      </c>
      <c r="K136" s="32" t="s">
        <v>383</v>
      </c>
      <c r="L136" s="32" t="s">
        <v>383</v>
      </c>
      <c r="M136" s="32" t="s">
        <v>383</v>
      </c>
      <c r="N136" s="32" t="s">
        <v>383</v>
      </c>
      <c r="O136" s="32"/>
      <c r="P136" s="32" t="s">
        <v>383</v>
      </c>
      <c r="Q136" s="32" t="s">
        <v>383</v>
      </c>
      <c r="R136" s="81">
        <f>IFERROR(VLOOKUP(A136,'Customer Details'!$A$4:$C$11,3,FALSE),"")</f>
        <v>0</v>
      </c>
    </row>
    <row r="137" spans="1:18" ht="12" customHeight="1" x14ac:dyDescent="0.25">
      <c r="A137" s="2" t="s">
        <v>453</v>
      </c>
      <c r="B137" s="3">
        <v>9019838</v>
      </c>
      <c r="C137" s="3" t="s">
        <v>574</v>
      </c>
      <c r="D137" s="2">
        <v>1</v>
      </c>
      <c r="F137" s="28">
        <v>171</v>
      </c>
      <c r="G137" s="28">
        <v>188.1</v>
      </c>
      <c r="H137" s="28">
        <f>IFERROR(F137*(1-R137),"")</f>
        <v>171</v>
      </c>
      <c r="I137" s="28">
        <f>IFERROR(H137*1.1,"")</f>
        <v>188.10000000000002</v>
      </c>
      <c r="J137" s="32" t="s">
        <v>383</v>
      </c>
      <c r="K137" s="32" t="s">
        <v>383</v>
      </c>
      <c r="L137" s="32" t="s">
        <v>383</v>
      </c>
      <c r="M137" s="32" t="s">
        <v>383</v>
      </c>
      <c r="N137" s="32" t="s">
        <v>383</v>
      </c>
      <c r="O137" s="32"/>
      <c r="P137" s="32" t="s">
        <v>383</v>
      </c>
      <c r="Q137" s="32" t="s">
        <v>383</v>
      </c>
      <c r="R137" s="81">
        <f>IFERROR(VLOOKUP(A137,'Customer Details'!$A$4:$C$11,3,FALSE),"")</f>
        <v>0</v>
      </c>
    </row>
    <row r="138" spans="1:18" ht="12" customHeight="1" x14ac:dyDescent="0.25">
      <c r="A138" s="2" t="s">
        <v>453</v>
      </c>
      <c r="B138" s="3">
        <v>1860306</v>
      </c>
      <c r="C138" s="3" t="s">
        <v>677</v>
      </c>
      <c r="D138" s="2">
        <v>1</v>
      </c>
      <c r="E138" s="2" t="s">
        <v>552</v>
      </c>
      <c r="F138" s="28">
        <v>1995</v>
      </c>
      <c r="G138" s="28">
        <v>2194.5</v>
      </c>
      <c r="H138" s="28">
        <f t="shared" ref="H138:H140" si="28">IFERROR(F138*(1-R138),"")</f>
        <v>1995</v>
      </c>
      <c r="I138" s="28">
        <f t="shared" ref="I138:I140" si="29">IFERROR(H138*1.1,"")</f>
        <v>2194.5</v>
      </c>
      <c r="J138" s="32" t="s">
        <v>383</v>
      </c>
      <c r="K138" s="32" t="s">
        <v>383</v>
      </c>
      <c r="L138" s="32" t="s">
        <v>383</v>
      </c>
      <c r="M138" s="32" t="s">
        <v>383</v>
      </c>
      <c r="N138" s="32" t="s">
        <v>383</v>
      </c>
      <c r="O138" s="32"/>
      <c r="P138" s="32" t="s">
        <v>383</v>
      </c>
      <c r="Q138" s="32" t="s">
        <v>383</v>
      </c>
      <c r="R138" s="81">
        <f>IFERROR(VLOOKUP(A138,'Customer Details'!$A$4:$C$11,3,FALSE),"")</f>
        <v>0</v>
      </c>
    </row>
    <row r="139" spans="1:18" ht="12" customHeight="1" x14ac:dyDescent="0.25">
      <c r="A139" s="2" t="s">
        <v>453</v>
      </c>
      <c r="B139" s="3">
        <v>1860320</v>
      </c>
      <c r="C139" s="3" t="s">
        <v>678</v>
      </c>
      <c r="D139" s="2">
        <v>1</v>
      </c>
      <c r="E139" s="2" t="s">
        <v>552</v>
      </c>
      <c r="F139" s="28">
        <v>260</v>
      </c>
      <c r="G139" s="28">
        <v>286</v>
      </c>
      <c r="H139" s="28">
        <f t="shared" si="28"/>
        <v>260</v>
      </c>
      <c r="I139" s="28">
        <f t="shared" si="29"/>
        <v>286</v>
      </c>
      <c r="J139" s="32" t="s">
        <v>383</v>
      </c>
      <c r="K139" s="32" t="s">
        <v>383</v>
      </c>
      <c r="L139" s="32" t="s">
        <v>383</v>
      </c>
      <c r="M139" s="32" t="s">
        <v>383</v>
      </c>
      <c r="N139" s="32" t="s">
        <v>383</v>
      </c>
      <c r="O139" s="32"/>
      <c r="P139" s="32" t="s">
        <v>383</v>
      </c>
      <c r="Q139" s="32" t="s">
        <v>383</v>
      </c>
      <c r="R139" s="81">
        <f>IFERROR(VLOOKUP(A139,'Customer Details'!$A$4:$C$11,3,FALSE),"")</f>
        <v>0</v>
      </c>
    </row>
    <row r="140" spans="1:18" ht="12" customHeight="1" x14ac:dyDescent="0.25">
      <c r="A140" s="2" t="s">
        <v>453</v>
      </c>
      <c r="B140" s="3">
        <v>1860321</v>
      </c>
      <c r="C140" s="3" t="s">
        <v>679</v>
      </c>
      <c r="D140" s="2">
        <v>1</v>
      </c>
      <c r="E140" s="2" t="s">
        <v>552</v>
      </c>
      <c r="F140" s="28">
        <v>290</v>
      </c>
      <c r="G140" s="28">
        <v>319</v>
      </c>
      <c r="H140" s="28">
        <f t="shared" si="28"/>
        <v>290</v>
      </c>
      <c r="I140" s="28">
        <f t="shared" si="29"/>
        <v>319</v>
      </c>
      <c r="J140" s="32" t="s">
        <v>383</v>
      </c>
      <c r="K140" s="32" t="s">
        <v>383</v>
      </c>
      <c r="L140" s="32" t="s">
        <v>383</v>
      </c>
      <c r="M140" s="32" t="s">
        <v>383</v>
      </c>
      <c r="N140" s="32" t="s">
        <v>383</v>
      </c>
      <c r="O140" s="32"/>
      <c r="P140" s="32" t="s">
        <v>383</v>
      </c>
      <c r="Q140" s="32" t="s">
        <v>383</v>
      </c>
      <c r="R140" s="81">
        <f>IFERROR(VLOOKUP(A140,'Customer Details'!$A$4:$C$11,3,FALSE),"")</f>
        <v>0</v>
      </c>
    </row>
    <row r="141" spans="1:18" s="155" customFormat="1" ht="12" customHeight="1" x14ac:dyDescent="0.25">
      <c r="A141" s="248"/>
      <c r="B141" s="250" t="s">
        <v>570</v>
      </c>
      <c r="C141" s="250"/>
      <c r="D141" s="248"/>
      <c r="E141" s="248"/>
      <c r="F141" s="249"/>
      <c r="G141" s="249"/>
      <c r="H141" s="249"/>
      <c r="I141" s="249"/>
      <c r="J141" s="246"/>
      <c r="K141" s="246"/>
      <c r="L141" s="246"/>
      <c r="M141" s="246"/>
      <c r="N141" s="246"/>
      <c r="O141" s="246"/>
      <c r="P141" s="246"/>
      <c r="Q141" s="246"/>
      <c r="R141" s="247"/>
    </row>
    <row r="142" spans="1:18" s="155" customFormat="1" ht="12" customHeight="1" x14ac:dyDescent="0.25">
      <c r="A142" s="248"/>
      <c r="B142" s="250"/>
      <c r="C142" s="250"/>
      <c r="D142" s="248"/>
      <c r="E142" s="248"/>
      <c r="F142" s="249"/>
      <c r="G142" s="249"/>
      <c r="H142" s="249"/>
      <c r="I142" s="249"/>
      <c r="J142" s="246"/>
      <c r="K142" s="246"/>
      <c r="L142" s="246"/>
      <c r="M142" s="246"/>
      <c r="N142" s="246"/>
      <c r="O142" s="246"/>
      <c r="P142" s="246"/>
      <c r="Q142" s="246"/>
      <c r="R142" s="247"/>
    </row>
    <row r="143" spans="1:18" ht="12" customHeight="1" x14ac:dyDescent="0.25">
      <c r="A143" s="2" t="s">
        <v>453</v>
      </c>
      <c r="B143" s="3">
        <v>1860114</v>
      </c>
      <c r="C143" s="3" t="s">
        <v>575</v>
      </c>
      <c r="D143" s="2">
        <v>1</v>
      </c>
      <c r="E143" s="2" t="s">
        <v>552</v>
      </c>
      <c r="F143" s="28">
        <v>1021</v>
      </c>
      <c r="G143" s="28">
        <v>1123.0999999999999</v>
      </c>
      <c r="H143" s="28">
        <f>IFERROR(F143*(1-R143),"")</f>
        <v>1021</v>
      </c>
      <c r="I143" s="28">
        <f>IFERROR(H143*1.1,"")</f>
        <v>1123.1000000000001</v>
      </c>
      <c r="J143" s="32" t="s">
        <v>383</v>
      </c>
      <c r="K143" s="32" t="s">
        <v>383</v>
      </c>
      <c r="L143" s="32" t="s">
        <v>383</v>
      </c>
      <c r="M143" s="32" t="s">
        <v>383</v>
      </c>
      <c r="N143" s="32" t="s">
        <v>383</v>
      </c>
      <c r="O143" s="32"/>
      <c r="P143" s="32" t="s">
        <v>383</v>
      </c>
      <c r="Q143" s="32" t="s">
        <v>383</v>
      </c>
      <c r="R143" s="81">
        <f>IFERROR(VLOOKUP(A143,'Customer Details'!$A$4:$C$11,3,FALSE),"")</f>
        <v>0</v>
      </c>
    </row>
    <row r="144" spans="1:18" ht="12" customHeight="1" x14ac:dyDescent="0.25">
      <c r="A144" s="2" t="s">
        <v>453</v>
      </c>
      <c r="B144" s="3">
        <v>1860191</v>
      </c>
      <c r="C144" s="3" t="s">
        <v>690</v>
      </c>
      <c r="D144" s="2">
        <v>1</v>
      </c>
      <c r="E144" s="2" t="s">
        <v>551</v>
      </c>
      <c r="F144" s="28">
        <v>269.10000000000002</v>
      </c>
      <c r="G144" s="28">
        <v>296.01000000000005</v>
      </c>
      <c r="H144" s="28">
        <f>IFERROR(F144*(1-R144),"")</f>
        <v>269.10000000000002</v>
      </c>
      <c r="I144" s="28">
        <f>IFERROR(H144*1.1,"")</f>
        <v>296.01000000000005</v>
      </c>
      <c r="J144" s="32" t="s">
        <v>383</v>
      </c>
      <c r="K144" s="32" t="s">
        <v>383</v>
      </c>
      <c r="L144" s="32" t="s">
        <v>383</v>
      </c>
      <c r="M144" s="32" t="s">
        <v>383</v>
      </c>
      <c r="N144" s="32" t="s">
        <v>383</v>
      </c>
      <c r="O144" s="32"/>
      <c r="P144" s="32" t="s">
        <v>383</v>
      </c>
      <c r="Q144" s="32" t="s">
        <v>383</v>
      </c>
      <c r="R144" s="81">
        <f>IFERROR(VLOOKUP(A144,'Customer Details'!$A$4:$C$11,3,FALSE),"")</f>
        <v>0</v>
      </c>
    </row>
    <row r="145" spans="1:18" s="152" customFormat="1" ht="24" customHeight="1" x14ac:dyDescent="0.25">
      <c r="A145" s="143"/>
      <c r="B145" s="143" t="s">
        <v>133</v>
      </c>
      <c r="C145" s="144"/>
      <c r="D145" s="145"/>
      <c r="E145" s="145"/>
      <c r="F145" s="146"/>
      <c r="G145" s="148"/>
      <c r="H145" s="148"/>
      <c r="I145" s="149"/>
      <c r="J145" s="150"/>
      <c r="K145" s="150"/>
      <c r="L145" s="150"/>
      <c r="M145" s="150"/>
      <c r="N145" s="150"/>
      <c r="O145" s="150"/>
      <c r="P145" s="150"/>
      <c r="Q145" s="150"/>
      <c r="R145" s="151" t="str">
        <f>IFERROR(VLOOKUP(A145,'Customer Details'!$A$4:$C$11,3,FALSE),"")</f>
        <v/>
      </c>
    </row>
    <row r="146" spans="1:18" ht="12" customHeight="1" x14ac:dyDescent="0.25">
      <c r="A146" s="2" t="s">
        <v>453</v>
      </c>
      <c r="B146" s="3">
        <v>1810153</v>
      </c>
      <c r="C146" s="3" t="s">
        <v>172</v>
      </c>
      <c r="D146" s="2">
        <v>1</v>
      </c>
      <c r="E146" s="2" t="s">
        <v>551</v>
      </c>
      <c r="F146" s="28">
        <v>142</v>
      </c>
      <c r="G146" s="28">
        <v>156.19999999999999</v>
      </c>
      <c r="H146" s="28">
        <f t="shared" si="23"/>
        <v>142</v>
      </c>
      <c r="I146" s="28">
        <f t="shared" si="22"/>
        <v>156.20000000000002</v>
      </c>
      <c r="J146" s="1"/>
      <c r="K146" s="32" t="s">
        <v>383</v>
      </c>
      <c r="L146" s="24"/>
      <c r="R146" s="76">
        <f>IFERROR(VLOOKUP(A146,'Customer Details'!$A$4:$C$11,3,FALSE),"")</f>
        <v>0</v>
      </c>
    </row>
    <row r="147" spans="1:18" s="152" customFormat="1" ht="24" customHeight="1" x14ac:dyDescent="0.25">
      <c r="A147" s="143"/>
      <c r="B147" s="143" t="s">
        <v>134</v>
      </c>
      <c r="C147" s="144"/>
      <c r="D147" s="145"/>
      <c r="E147" s="145"/>
      <c r="F147" s="146"/>
      <c r="G147" s="147"/>
      <c r="H147" s="148"/>
      <c r="I147" s="149"/>
      <c r="J147" s="150"/>
      <c r="K147" s="150"/>
      <c r="L147" s="150"/>
      <c r="M147" s="150"/>
      <c r="N147" s="150"/>
      <c r="O147" s="150"/>
      <c r="P147" s="150"/>
      <c r="Q147" s="150"/>
      <c r="R147" s="151" t="str">
        <f>IFERROR(VLOOKUP(A147,'Customer Details'!$A$4:$C$11,3,FALSE),"")</f>
        <v/>
      </c>
    </row>
    <row r="148" spans="1:18" ht="12" customHeight="1" x14ac:dyDescent="0.25">
      <c r="A148" s="2" t="s">
        <v>453</v>
      </c>
      <c r="B148" s="3">
        <v>1870149</v>
      </c>
      <c r="C148" s="3" t="s">
        <v>173</v>
      </c>
      <c r="D148" s="2">
        <v>1</v>
      </c>
      <c r="F148" s="28">
        <v>188</v>
      </c>
      <c r="G148" s="28">
        <v>206.8</v>
      </c>
      <c r="H148" s="28">
        <f t="shared" si="23"/>
        <v>188</v>
      </c>
      <c r="I148" s="28">
        <f t="shared" si="22"/>
        <v>206.8</v>
      </c>
      <c r="J148" s="1"/>
      <c r="K148" s="32" t="s">
        <v>383</v>
      </c>
      <c r="L148" s="24"/>
      <c r="R148" s="76">
        <f>IFERROR(VLOOKUP(A148,'Customer Details'!$A$4:$C$11,3,FALSE),"")</f>
        <v>0</v>
      </c>
    </row>
    <row r="149" spans="1:18" ht="12" customHeight="1" x14ac:dyDescent="0.25">
      <c r="A149" s="2" t="s">
        <v>453</v>
      </c>
      <c r="B149" s="3">
        <v>1870156</v>
      </c>
      <c r="C149" s="3" t="s">
        <v>174</v>
      </c>
      <c r="D149" s="2">
        <v>1</v>
      </c>
      <c r="E149" s="2" t="s">
        <v>551</v>
      </c>
      <c r="F149" s="28">
        <v>309</v>
      </c>
      <c r="G149" s="28">
        <v>339.9</v>
      </c>
      <c r="H149" s="28">
        <f t="shared" si="23"/>
        <v>309</v>
      </c>
      <c r="I149" s="28">
        <f t="shared" si="22"/>
        <v>339.90000000000003</v>
      </c>
      <c r="J149" s="1"/>
      <c r="K149" s="32" t="s">
        <v>383</v>
      </c>
      <c r="L149" s="24"/>
      <c r="R149" s="76">
        <f>IFERROR(VLOOKUP(A149,'Customer Details'!$A$4:$C$11,3,FALSE),"")</f>
        <v>0</v>
      </c>
    </row>
    <row r="150" spans="1:18" s="152" customFormat="1" ht="24" customHeight="1" x14ac:dyDescent="0.25">
      <c r="A150" s="143"/>
      <c r="B150" s="143" t="s">
        <v>135</v>
      </c>
      <c r="C150" s="144"/>
      <c r="D150" s="145"/>
      <c r="E150" s="145"/>
      <c r="F150" s="146"/>
      <c r="G150" s="147"/>
      <c r="H150" s="148"/>
      <c r="I150" s="149"/>
      <c r="J150" s="150"/>
      <c r="K150" s="150"/>
      <c r="L150" s="150"/>
      <c r="M150" s="150"/>
      <c r="N150" s="150"/>
      <c r="O150" s="150"/>
      <c r="P150" s="150"/>
      <c r="Q150" s="150"/>
      <c r="R150" s="151" t="str">
        <f>IFERROR(VLOOKUP(A150,'Customer Details'!$A$4:$C$11,3,FALSE),"")</f>
        <v/>
      </c>
    </row>
    <row r="151" spans="1:18" ht="12" customHeight="1" x14ac:dyDescent="0.25">
      <c r="A151" s="2" t="s">
        <v>453</v>
      </c>
      <c r="B151" s="3">
        <v>1870158</v>
      </c>
      <c r="C151" s="3" t="s">
        <v>249</v>
      </c>
      <c r="D151" s="2">
        <v>1</v>
      </c>
      <c r="E151" s="2" t="s">
        <v>551</v>
      </c>
      <c r="F151" s="28">
        <v>601</v>
      </c>
      <c r="G151" s="28">
        <v>661.1</v>
      </c>
      <c r="H151" s="28">
        <f t="shared" si="23"/>
        <v>601</v>
      </c>
      <c r="I151" s="28">
        <f t="shared" si="22"/>
        <v>661.1</v>
      </c>
      <c r="J151" s="1"/>
      <c r="K151" s="32" t="s">
        <v>383</v>
      </c>
      <c r="L151" s="24"/>
      <c r="R151" s="76">
        <f>IFERROR(VLOOKUP(A151,'Customer Details'!$A$4:$C$11,3,FALSE),"")</f>
        <v>0</v>
      </c>
    </row>
    <row r="152" spans="1:18" ht="12" customHeight="1" x14ac:dyDescent="0.25">
      <c r="A152" s="2" t="s">
        <v>453</v>
      </c>
      <c r="B152" s="3">
        <v>1870139</v>
      </c>
      <c r="C152" s="3" t="s">
        <v>175</v>
      </c>
      <c r="D152" s="2">
        <v>1</v>
      </c>
      <c r="F152" s="28">
        <v>229</v>
      </c>
      <c r="G152" s="28">
        <v>251.9</v>
      </c>
      <c r="H152" s="28">
        <f t="shared" si="23"/>
        <v>229</v>
      </c>
      <c r="I152" s="28">
        <f t="shared" si="22"/>
        <v>251.90000000000003</v>
      </c>
      <c r="J152" s="1"/>
      <c r="K152" s="32" t="s">
        <v>383</v>
      </c>
      <c r="L152" s="24"/>
      <c r="R152" s="76">
        <f>IFERROR(VLOOKUP(A152,'Customer Details'!$A$4:$C$11,3,FALSE),"")</f>
        <v>0</v>
      </c>
    </row>
    <row r="153" spans="1:18" ht="12" customHeight="1" x14ac:dyDescent="0.25">
      <c r="A153" s="2" t="s">
        <v>453</v>
      </c>
      <c r="B153" s="3">
        <v>1870144</v>
      </c>
      <c r="C153" s="3" t="s">
        <v>176</v>
      </c>
      <c r="D153" s="2">
        <v>1</v>
      </c>
      <c r="E153" s="2" t="s">
        <v>551</v>
      </c>
      <c r="F153" s="28">
        <v>247</v>
      </c>
      <c r="G153" s="28">
        <v>271.7</v>
      </c>
      <c r="H153" s="28">
        <f t="shared" si="23"/>
        <v>247</v>
      </c>
      <c r="I153" s="28">
        <f t="shared" si="22"/>
        <v>271.70000000000005</v>
      </c>
      <c r="J153" s="1"/>
      <c r="K153" s="32" t="s">
        <v>383</v>
      </c>
      <c r="L153" s="24"/>
      <c r="R153" s="76">
        <f>IFERROR(VLOOKUP(A153,'Customer Details'!$A$4:$C$11,3,FALSE),"")</f>
        <v>0</v>
      </c>
    </row>
    <row r="154" spans="1:18" s="152" customFormat="1" ht="24" customHeight="1" x14ac:dyDescent="0.25">
      <c r="A154" s="143"/>
      <c r="B154" s="143" t="s">
        <v>393</v>
      </c>
      <c r="C154" s="144"/>
      <c r="D154" s="145"/>
      <c r="E154" s="145"/>
      <c r="F154" s="146"/>
      <c r="G154" s="147"/>
      <c r="H154" s="148"/>
      <c r="I154" s="149"/>
      <c r="J154" s="150"/>
      <c r="K154" s="150"/>
      <c r="L154" s="150"/>
      <c r="M154" s="150"/>
      <c r="N154" s="150"/>
      <c r="O154" s="150"/>
      <c r="P154" s="150"/>
      <c r="Q154" s="150"/>
      <c r="R154" s="151" t="str">
        <f>IFERROR(VLOOKUP(A154,'Customer Details'!$A$4:$C$11,3,FALSE),"")</f>
        <v/>
      </c>
    </row>
    <row r="155" spans="1:18" s="11" customFormat="1" ht="12" customHeight="1" x14ac:dyDescent="0.25">
      <c r="A155" s="50" t="s">
        <v>453</v>
      </c>
      <c r="B155" s="23">
        <v>9018620</v>
      </c>
      <c r="C155" s="3" t="s">
        <v>683</v>
      </c>
      <c r="D155" s="2">
        <v>1</v>
      </c>
      <c r="E155" s="2"/>
      <c r="F155" s="28">
        <v>31</v>
      </c>
      <c r="G155" s="28">
        <v>34.1</v>
      </c>
      <c r="H155" s="28">
        <f t="shared" si="23"/>
        <v>31</v>
      </c>
      <c r="I155" s="28">
        <f t="shared" si="22"/>
        <v>34.1</v>
      </c>
      <c r="J155" s="32" t="s">
        <v>383</v>
      </c>
      <c r="K155" s="32" t="s">
        <v>383</v>
      </c>
      <c r="L155" s="24"/>
      <c r="R155" s="80">
        <f>IFERROR(VLOOKUP(A155,'Customer Details'!$A$4:$C$11,3,FALSE),"")</f>
        <v>0</v>
      </c>
    </row>
    <row r="156" spans="1:18" s="11" customFormat="1" ht="12" customHeight="1" x14ac:dyDescent="0.25">
      <c r="A156" s="50" t="s">
        <v>453</v>
      </c>
      <c r="B156" s="23">
        <v>9019034</v>
      </c>
      <c r="C156" s="3" t="s">
        <v>684</v>
      </c>
      <c r="D156" s="2">
        <v>1</v>
      </c>
      <c r="E156" s="2" t="s">
        <v>551</v>
      </c>
      <c r="F156" s="28">
        <v>194</v>
      </c>
      <c r="G156" s="28">
        <v>213.4</v>
      </c>
      <c r="H156" s="28">
        <f t="shared" si="23"/>
        <v>194</v>
      </c>
      <c r="I156" s="28">
        <f t="shared" si="22"/>
        <v>213.4</v>
      </c>
      <c r="J156" s="32" t="s">
        <v>383</v>
      </c>
      <c r="K156" s="32" t="s">
        <v>383</v>
      </c>
      <c r="L156" s="24"/>
      <c r="R156" s="80">
        <f>IFERROR(VLOOKUP(A156,'Customer Details'!$A$4:$C$11,3,FALSE),"")</f>
        <v>0</v>
      </c>
    </row>
    <row r="157" spans="1:18" s="11" customFormat="1" ht="12" customHeight="1" x14ac:dyDescent="0.25">
      <c r="A157" s="50" t="s">
        <v>453</v>
      </c>
      <c r="B157" s="23">
        <v>1822445</v>
      </c>
      <c r="C157" s="3" t="s">
        <v>372</v>
      </c>
      <c r="D157" s="2">
        <v>1</v>
      </c>
      <c r="E157" s="2"/>
      <c r="F157" s="28">
        <v>59</v>
      </c>
      <c r="G157" s="28">
        <v>64.900000000000006</v>
      </c>
      <c r="H157" s="28">
        <f>IFERROR(F157*(1-R157),"")</f>
        <v>59</v>
      </c>
      <c r="I157" s="28">
        <f>IFERROR(H157*1.1,"")</f>
        <v>64.900000000000006</v>
      </c>
      <c r="J157" s="32" t="s">
        <v>383</v>
      </c>
      <c r="K157" s="32" t="s">
        <v>383</v>
      </c>
      <c r="L157" s="24"/>
      <c r="R157" s="80">
        <f>IFERROR(VLOOKUP(A157,'Customer Details'!$A$4:$C$11,3,FALSE),"")</f>
        <v>0</v>
      </c>
    </row>
    <row r="158" spans="1:18" s="161" customFormat="1" ht="24" customHeight="1" x14ac:dyDescent="0.25">
      <c r="A158" s="156"/>
      <c r="B158" s="250" t="s">
        <v>576</v>
      </c>
      <c r="C158" s="250"/>
      <c r="D158" s="157"/>
      <c r="E158" s="157"/>
      <c r="F158" s="158"/>
      <c r="G158" s="158"/>
      <c r="H158" s="158"/>
      <c r="I158" s="158"/>
      <c r="J158" s="159"/>
      <c r="K158" s="159"/>
      <c r="L158" s="160"/>
      <c r="R158" s="162"/>
    </row>
    <row r="159" spans="1:18" s="11" customFormat="1" ht="12" customHeight="1" x14ac:dyDescent="0.3">
      <c r="A159" s="50" t="s">
        <v>453</v>
      </c>
      <c r="B159" s="23">
        <v>9020811</v>
      </c>
      <c r="C159" s="3" t="s">
        <v>660</v>
      </c>
      <c r="D159" s="2">
        <v>1</v>
      </c>
      <c r="E159" s="2"/>
      <c r="F159" s="28">
        <v>26</v>
      </c>
      <c r="G159" s="28">
        <v>28.6</v>
      </c>
      <c r="H159" s="28">
        <f t="shared" ref="H159:H164" si="30">IFERROR(F159*(1-R159),"")</f>
        <v>26</v>
      </c>
      <c r="I159" s="28">
        <f t="shared" ref="I159:I164" si="31">IFERROR(H159*1.1,"")</f>
        <v>28.6</v>
      </c>
      <c r="J159" s="32" t="s">
        <v>383</v>
      </c>
      <c r="K159" s="32" t="s">
        <v>383</v>
      </c>
      <c r="L159" s="24"/>
      <c r="R159" s="80">
        <f>IFERROR(VLOOKUP(A159,'Customer Details'!$A$4:$C$11,3,FALSE),"")</f>
        <v>0</v>
      </c>
    </row>
    <row r="160" spans="1:18" s="11" customFormat="1" ht="12" customHeight="1" x14ac:dyDescent="0.25">
      <c r="A160" s="50" t="s">
        <v>453</v>
      </c>
      <c r="B160" s="23">
        <v>9020673</v>
      </c>
      <c r="C160" s="3" t="s">
        <v>661</v>
      </c>
      <c r="D160" s="2">
        <v>1</v>
      </c>
      <c r="E160" s="2"/>
      <c r="F160" s="28">
        <v>6</v>
      </c>
      <c r="G160" s="28">
        <v>6.6</v>
      </c>
      <c r="H160" s="28">
        <f t="shared" si="30"/>
        <v>6</v>
      </c>
      <c r="I160" s="28">
        <f t="shared" si="31"/>
        <v>6.6000000000000005</v>
      </c>
      <c r="J160" s="32" t="s">
        <v>383</v>
      </c>
      <c r="K160" s="32" t="s">
        <v>383</v>
      </c>
      <c r="L160" s="24"/>
      <c r="R160" s="80">
        <f>IFERROR(VLOOKUP(A160,'Customer Details'!$A$4:$C$11,3,FALSE),"")</f>
        <v>0</v>
      </c>
    </row>
    <row r="161" spans="1:18" s="11" customFormat="1" ht="12" customHeight="1" x14ac:dyDescent="0.25">
      <c r="A161" s="50" t="s">
        <v>453</v>
      </c>
      <c r="B161" s="23">
        <v>9021217</v>
      </c>
      <c r="C161" s="99" t="s">
        <v>670</v>
      </c>
      <c r="D161" s="2">
        <v>1</v>
      </c>
      <c r="E161" s="2"/>
      <c r="F161" s="28">
        <v>70</v>
      </c>
      <c r="G161" s="28">
        <v>77</v>
      </c>
      <c r="H161" s="28">
        <f t="shared" si="30"/>
        <v>70</v>
      </c>
      <c r="I161" s="28">
        <f t="shared" si="31"/>
        <v>77</v>
      </c>
      <c r="J161" s="32" t="s">
        <v>383</v>
      </c>
      <c r="K161" s="32" t="s">
        <v>383</v>
      </c>
      <c r="L161" s="24"/>
      <c r="R161" s="80">
        <f>IFERROR(VLOOKUP(A161,'Customer Details'!$A$4:$C$11,3,FALSE),"")</f>
        <v>0</v>
      </c>
    </row>
    <row r="162" spans="1:18" s="11" customFormat="1" ht="12" customHeight="1" x14ac:dyDescent="0.25">
      <c r="A162" s="50" t="s">
        <v>453</v>
      </c>
      <c r="B162" s="98">
        <v>9025165</v>
      </c>
      <c r="C162" s="3" t="s">
        <v>671</v>
      </c>
      <c r="D162" s="2">
        <v>1</v>
      </c>
      <c r="E162" s="2"/>
      <c r="F162" s="28">
        <v>32</v>
      </c>
      <c r="G162" s="28">
        <v>35.200000000000003</v>
      </c>
      <c r="H162" s="28">
        <f t="shared" si="30"/>
        <v>32</v>
      </c>
      <c r="I162" s="28">
        <f t="shared" si="31"/>
        <v>35.200000000000003</v>
      </c>
      <c r="J162" s="32" t="s">
        <v>383</v>
      </c>
      <c r="K162" s="32" t="s">
        <v>383</v>
      </c>
      <c r="L162" s="32"/>
      <c r="R162" s="80">
        <f>IFERROR(VLOOKUP(A162,'Customer Details'!$A$4:$C$11,3,FALSE),"")</f>
        <v>0</v>
      </c>
    </row>
    <row r="163" spans="1:18" s="11" customFormat="1" ht="12" customHeight="1" x14ac:dyDescent="0.25">
      <c r="A163" s="50" t="s">
        <v>453</v>
      </c>
      <c r="B163" s="4">
        <v>9021131</v>
      </c>
      <c r="C163" s="3" t="s">
        <v>673</v>
      </c>
      <c r="D163" s="2"/>
      <c r="E163" s="2"/>
      <c r="F163" s="28">
        <v>6</v>
      </c>
      <c r="G163" s="28">
        <v>6.6</v>
      </c>
      <c r="H163" s="28">
        <f t="shared" si="30"/>
        <v>6</v>
      </c>
      <c r="I163" s="28">
        <f t="shared" si="31"/>
        <v>6.6000000000000005</v>
      </c>
      <c r="J163" s="32" t="s">
        <v>383</v>
      </c>
      <c r="K163" s="32" t="s">
        <v>383</v>
      </c>
      <c r="L163" s="32"/>
      <c r="R163" s="80">
        <f>IFERROR(VLOOKUP(A163,'Customer Details'!$A$4:$C$11,3,FALSE),"")</f>
        <v>0</v>
      </c>
    </row>
    <row r="164" spans="1:18" ht="11.5" customHeight="1" x14ac:dyDescent="0.25">
      <c r="A164" s="50" t="s">
        <v>453</v>
      </c>
      <c r="B164" s="4">
        <v>9021016</v>
      </c>
      <c r="C164" s="3" t="s">
        <v>672</v>
      </c>
      <c r="D164" s="2">
        <v>1</v>
      </c>
      <c r="F164" s="5">
        <v>9.8000000000000007</v>
      </c>
      <c r="G164" s="5">
        <v>10.78</v>
      </c>
      <c r="H164" s="5">
        <f t="shared" si="30"/>
        <v>9.8000000000000007</v>
      </c>
      <c r="I164" s="5">
        <f t="shared" si="31"/>
        <v>10.780000000000001</v>
      </c>
      <c r="J164" s="32" t="s">
        <v>383</v>
      </c>
      <c r="K164" s="32" t="s">
        <v>383</v>
      </c>
      <c r="R164" s="80">
        <f>IFERROR(VLOOKUP(A164,'Customer Details'!$A$4:$C$11,3,FALSE),"")</f>
        <v>0</v>
      </c>
    </row>
    <row r="165" spans="1:18" s="152" customFormat="1" ht="24" customHeight="1" x14ac:dyDescent="0.25">
      <c r="A165" s="143"/>
      <c r="B165" s="143" t="s">
        <v>496</v>
      </c>
      <c r="C165" s="144"/>
      <c r="D165" s="145"/>
      <c r="E165" s="145"/>
      <c r="F165" s="146"/>
      <c r="G165" s="147"/>
      <c r="H165" s="148"/>
      <c r="I165" s="149"/>
      <c r="J165" s="150"/>
      <c r="K165" s="150"/>
      <c r="L165" s="150"/>
      <c r="M165" s="150"/>
      <c r="N165" s="150"/>
      <c r="O165" s="150"/>
      <c r="P165" s="150"/>
      <c r="Q165" s="150"/>
      <c r="R165" s="151" t="str">
        <f>IFERROR(VLOOKUP(A165,'Customer Details'!$A$4:$C$11,3,FALSE),"")</f>
        <v/>
      </c>
    </row>
    <row r="166" spans="1:18" ht="12" customHeight="1" x14ac:dyDescent="0.25">
      <c r="A166" s="2" t="s">
        <v>453</v>
      </c>
      <c r="B166" s="4">
        <v>1824044</v>
      </c>
      <c r="C166" s="3" t="s">
        <v>252</v>
      </c>
      <c r="D166" s="2">
        <v>1</v>
      </c>
      <c r="E166" s="2" t="s">
        <v>551</v>
      </c>
      <c r="F166" s="28">
        <v>613</v>
      </c>
      <c r="G166" s="28">
        <v>674.3</v>
      </c>
      <c r="H166" s="28">
        <f t="shared" si="23"/>
        <v>613</v>
      </c>
      <c r="I166" s="28">
        <f t="shared" si="22"/>
        <v>674.30000000000007</v>
      </c>
      <c r="J166" s="9"/>
      <c r="L166" s="24"/>
      <c r="O166" s="32" t="s">
        <v>383</v>
      </c>
      <c r="R166" s="76">
        <f>IFERROR(VLOOKUP(A166,'Customer Details'!$A$4:$C$11,3,FALSE),"")</f>
        <v>0</v>
      </c>
    </row>
    <row r="169" spans="1:18" ht="17.5" x14ac:dyDescent="0.35">
      <c r="A169" s="52" t="s">
        <v>495</v>
      </c>
      <c r="F169" s="41"/>
      <c r="G169" s="38"/>
      <c r="H169" s="38"/>
      <c r="I169" s="38"/>
      <c r="J169" s="33"/>
      <c r="K169" s="33"/>
    </row>
    <row r="170" spans="1:18" ht="17.5" x14ac:dyDescent="0.35">
      <c r="A170" s="56" t="s">
        <v>8</v>
      </c>
      <c r="F170" s="41"/>
      <c r="G170" s="38"/>
      <c r="H170" s="38"/>
      <c r="I170" s="38"/>
      <c r="J170" s="33"/>
      <c r="K170" s="33"/>
    </row>
    <row r="171" spans="1:18" ht="17.5" x14ac:dyDescent="0.35">
      <c r="A171" s="5"/>
      <c r="F171" s="41"/>
      <c r="G171" s="38"/>
      <c r="H171" s="38"/>
      <c r="I171" s="38"/>
      <c r="J171" s="33"/>
      <c r="K171" s="33"/>
    </row>
    <row r="172" spans="1:18" ht="17.5" x14ac:dyDescent="0.35">
      <c r="A172" s="240" t="s">
        <v>564</v>
      </c>
      <c r="B172" s="240"/>
      <c r="C172" s="240"/>
      <c r="F172" s="41"/>
      <c r="G172" s="38"/>
      <c r="H172" s="38"/>
      <c r="I172" s="38"/>
      <c r="J172" s="33"/>
      <c r="K172" s="33"/>
    </row>
    <row r="173" spans="1:18" x14ac:dyDescent="0.25">
      <c r="A173" s="240" t="s">
        <v>565</v>
      </c>
      <c r="B173" s="240"/>
      <c r="C173" s="240"/>
      <c r="D173" s="240"/>
      <c r="E173" s="240"/>
      <c r="F173" s="240"/>
      <c r="G173" s="240"/>
      <c r="H173" s="240"/>
      <c r="I173" s="240"/>
      <c r="J173" s="240"/>
      <c r="K173" s="240"/>
    </row>
    <row r="176" spans="1:18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23"/>
    </row>
    <row r="180" spans="2:2" x14ac:dyDescent="0.25">
      <c r="B180" s="23"/>
    </row>
    <row r="181" spans="2:2" x14ac:dyDescent="0.25">
      <c r="B181" s="2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</sheetData>
  <sheetProtection algorithmName="SHA-512" hashValue="i3WTsbLiFvQ2FEsyu1yITjj2IG22UVhxgWIRmML1w7gbQkziLAlUYBbPqXcdpiX+8/KH3+HgMyLyUT3QTCLmKg==" saltValue="qhfr2FZlAjl9kwpA4Jq0ag==" spinCount="100000" sheet="1" formatColumns="0" autoFilter="0"/>
  <autoFilter ref="A3:S166" xr:uid="{5B23A7DB-8B97-4137-B582-4095E9373F4B}"/>
  <mergeCells count="52">
    <mergeCell ref="B158:C158"/>
    <mergeCell ref="A119:A120"/>
    <mergeCell ref="B119:C120"/>
    <mergeCell ref="D119:D120"/>
    <mergeCell ref="A132:A133"/>
    <mergeCell ref="A141:A142"/>
    <mergeCell ref="B141:C142"/>
    <mergeCell ref="D141:D142"/>
    <mergeCell ref="E119:E120"/>
    <mergeCell ref="F119:F120"/>
    <mergeCell ref="G119:G120"/>
    <mergeCell ref="H119:H120"/>
    <mergeCell ref="I119:I120"/>
    <mergeCell ref="J119:J120"/>
    <mergeCell ref="K119:K120"/>
    <mergeCell ref="R119:R120"/>
    <mergeCell ref="L119:L120"/>
    <mergeCell ref="Q119:Q120"/>
    <mergeCell ref="M119:M120"/>
    <mergeCell ref="P119:P120"/>
    <mergeCell ref="N119:N120"/>
    <mergeCell ref="O119:O120"/>
    <mergeCell ref="O132:O133"/>
    <mergeCell ref="P132:P133"/>
    <mergeCell ref="Q132:Q133"/>
    <mergeCell ref="R132:R133"/>
    <mergeCell ref="B132:E133"/>
    <mergeCell ref="J132:J133"/>
    <mergeCell ref="K132:K133"/>
    <mergeCell ref="L132:L133"/>
    <mergeCell ref="M132:M133"/>
    <mergeCell ref="N132:N133"/>
    <mergeCell ref="F132:F133"/>
    <mergeCell ref="G132:G133"/>
    <mergeCell ref="H132:H133"/>
    <mergeCell ref="I132:I133"/>
    <mergeCell ref="A173:K173"/>
    <mergeCell ref="O141:O142"/>
    <mergeCell ref="P141:P142"/>
    <mergeCell ref="Q141:Q142"/>
    <mergeCell ref="R141:R142"/>
    <mergeCell ref="A172:C172"/>
    <mergeCell ref="J141:J142"/>
    <mergeCell ref="K141:K142"/>
    <mergeCell ref="L141:L142"/>
    <mergeCell ref="M141:M142"/>
    <mergeCell ref="N141:N142"/>
    <mergeCell ref="E141:E142"/>
    <mergeCell ref="F141:F142"/>
    <mergeCell ref="G141:G142"/>
    <mergeCell ref="H141:H142"/>
    <mergeCell ref="I141:I142"/>
  </mergeCells>
  <phoneticPr fontId="34" type="noConversion"/>
  <pageMargins left="0.70866141732283472" right="0.70866141732283472" top="0.19685039370078741" bottom="0.74803149606299213" header="0.31496062992125984" footer="0.31496062992125984"/>
  <pageSetup paperSize="9" scale="64" fitToHeight="16" orientation="landscape" horizontalDpi="4294967292" verticalDpi="4294967292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  <extLst>
    <ext xmlns:mx="http://schemas.microsoft.com/office/mac/excel/2008/main" uri="{64002731-A6B0-56B0-2670-7721B7C09600}">
      <mx:PLV Mode="0" OnePage="0" WScale="6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BXL290"/>
  <sheetViews>
    <sheetView zoomScaleNormal="10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B5" sqref="B5"/>
    </sheetView>
  </sheetViews>
  <sheetFormatPr defaultColWidth="7.1796875" defaultRowHeight="11.5" x14ac:dyDescent="0.25"/>
  <cols>
    <col min="1" max="1" width="6.26953125" style="2" customWidth="1"/>
    <col min="2" max="2" width="11" style="4" customWidth="1"/>
    <col min="3" max="3" width="48.7265625" style="3" customWidth="1"/>
    <col min="4" max="5" width="7.7265625" style="2" customWidth="1"/>
    <col min="6" max="6" width="9.7265625" style="5" customWidth="1"/>
    <col min="7" max="7" width="13" style="5" bestFit="1" customWidth="1"/>
    <col min="8" max="9" width="9.7265625" style="5" customWidth="1"/>
    <col min="10" max="15" width="7.7265625" style="2" customWidth="1"/>
    <col min="16" max="16" width="11.453125" style="2" bestFit="1" customWidth="1"/>
    <col min="17" max="17" width="11.81640625" style="2" bestFit="1" customWidth="1"/>
    <col min="18" max="18" width="7.7265625" style="76" customWidth="1"/>
    <col min="19" max="16384" width="7.1796875" style="5"/>
  </cols>
  <sheetData>
    <row r="1" spans="1:18" s="169" customFormat="1" ht="78" customHeight="1" x14ac:dyDescent="0.25">
      <c r="A1" s="163"/>
      <c r="B1" s="164"/>
      <c r="C1" s="165"/>
      <c r="D1" s="163"/>
      <c r="E1" s="163"/>
      <c r="F1" s="166"/>
      <c r="G1" s="167"/>
      <c r="H1" s="167"/>
      <c r="I1" s="167"/>
      <c r="J1" s="163"/>
      <c r="K1" s="163"/>
      <c r="L1" s="163"/>
      <c r="M1" s="163"/>
      <c r="N1" s="163"/>
      <c r="O1" s="163"/>
      <c r="P1" s="163"/>
      <c r="Q1" s="163"/>
      <c r="R1" s="168"/>
    </row>
    <row r="2" spans="1:18" ht="9" customHeight="1" x14ac:dyDescent="0.25">
      <c r="F2" s="41"/>
      <c r="G2" s="38"/>
      <c r="H2" s="38"/>
      <c r="I2" s="38"/>
    </row>
    <row r="3" spans="1:18" s="29" customFormat="1" ht="54" customHeight="1" x14ac:dyDescent="0.4">
      <c r="A3" s="36" t="s">
        <v>398</v>
      </c>
      <c r="B3" s="36" t="s">
        <v>386</v>
      </c>
      <c r="C3" s="36" t="s">
        <v>387</v>
      </c>
      <c r="D3" s="36" t="s">
        <v>373</v>
      </c>
      <c r="E3" s="36" t="s">
        <v>550</v>
      </c>
      <c r="F3" s="45" t="s">
        <v>675</v>
      </c>
      <c r="G3" s="36" t="s">
        <v>676</v>
      </c>
      <c r="H3" s="36" t="str">
        <f>'Customer Details'!$C2&amp;" Buy Price(ex GST)"</f>
        <v xml:space="preserve">  Buy Price(ex GST)</v>
      </c>
      <c r="I3" s="36" t="str">
        <f>'Customer Details'!$C2&amp;" Buy Price(inc GST)"</f>
        <v xml:space="preserve">  Buy Price(inc GST)</v>
      </c>
      <c r="J3" s="36" t="s">
        <v>376</v>
      </c>
      <c r="K3" s="36" t="s">
        <v>377</v>
      </c>
      <c r="L3" s="36" t="s">
        <v>378</v>
      </c>
      <c r="M3" s="36" t="s">
        <v>385</v>
      </c>
      <c r="N3" s="36" t="s">
        <v>379</v>
      </c>
      <c r="O3" s="36" t="s">
        <v>380</v>
      </c>
      <c r="P3" s="36" t="s">
        <v>381</v>
      </c>
      <c r="Q3" s="36" t="s">
        <v>382</v>
      </c>
      <c r="R3" s="77" t="s">
        <v>454</v>
      </c>
    </row>
    <row r="4" spans="1:18" s="181" customFormat="1" ht="24" customHeight="1" x14ac:dyDescent="0.25">
      <c r="A4" s="170"/>
      <c r="B4" s="171" t="s">
        <v>399</v>
      </c>
      <c r="C4" s="172"/>
      <c r="D4" s="173"/>
      <c r="E4" s="173"/>
      <c r="F4" s="174"/>
      <c r="G4" s="175"/>
      <c r="H4" s="176"/>
      <c r="I4" s="177"/>
      <c r="J4" s="178"/>
      <c r="K4" s="178"/>
      <c r="L4" s="178"/>
      <c r="M4" s="178"/>
      <c r="N4" s="178"/>
      <c r="O4" s="178"/>
      <c r="P4" s="178"/>
      <c r="Q4" s="179"/>
      <c r="R4" s="180"/>
    </row>
    <row r="5" spans="1:18" s="194" customFormat="1" ht="24" customHeight="1" x14ac:dyDescent="0.25">
      <c r="A5" s="185"/>
      <c r="B5" s="186" t="s">
        <v>350</v>
      </c>
      <c r="C5" s="187"/>
      <c r="D5" s="188"/>
      <c r="E5" s="188"/>
      <c r="F5" s="189"/>
      <c r="G5" s="189"/>
      <c r="H5" s="190"/>
      <c r="I5" s="189"/>
      <c r="J5" s="191"/>
      <c r="K5" s="191"/>
      <c r="L5" s="191"/>
      <c r="M5" s="191"/>
      <c r="N5" s="191"/>
      <c r="O5" s="191"/>
      <c r="P5" s="191"/>
      <c r="Q5" s="192"/>
      <c r="R5" s="193"/>
    </row>
    <row r="6" spans="1:18" ht="12" customHeight="1" x14ac:dyDescent="0.25">
      <c r="A6" s="59" t="s">
        <v>114</v>
      </c>
      <c r="B6" s="60">
        <v>9018589</v>
      </c>
      <c r="C6" s="61" t="s">
        <v>351</v>
      </c>
      <c r="D6" s="59">
        <v>5</v>
      </c>
      <c r="E6" s="59"/>
      <c r="F6" s="62">
        <v>8.3000000000000007</v>
      </c>
      <c r="G6" s="62">
        <v>9.1300000000000008</v>
      </c>
      <c r="H6" s="62">
        <f>IFERROR(F6*(1-R6),"")</f>
        <v>8.3000000000000007</v>
      </c>
      <c r="I6" s="62">
        <f>IFERROR(H6*1.1,"")</f>
        <v>9.1300000000000008</v>
      </c>
      <c r="J6" s="63" t="s">
        <v>383</v>
      </c>
      <c r="K6" s="59"/>
      <c r="L6" s="59"/>
      <c r="M6" s="59"/>
      <c r="N6" s="59"/>
      <c r="O6" s="59"/>
      <c r="P6" s="59"/>
      <c r="Q6" s="59"/>
      <c r="R6" s="82">
        <f>IFERROR(VLOOKUP(A6,'Customer Details'!$A$4:$C$11,3,FALSE),"")</f>
        <v>0</v>
      </c>
    </row>
    <row r="7" spans="1:18" ht="12" customHeight="1" x14ac:dyDescent="0.25">
      <c r="A7" s="59" t="s">
        <v>114</v>
      </c>
      <c r="B7" s="60">
        <v>9017470</v>
      </c>
      <c r="C7" s="61" t="s">
        <v>352</v>
      </c>
      <c r="D7" s="59">
        <v>5</v>
      </c>
      <c r="E7" s="59"/>
      <c r="F7" s="62">
        <v>3.2</v>
      </c>
      <c r="G7" s="62">
        <v>3.52</v>
      </c>
      <c r="H7" s="62">
        <f t="shared" ref="H7:H82" si="0">IFERROR(F7*(1-R7),"")</f>
        <v>3.2</v>
      </c>
      <c r="I7" s="62">
        <f t="shared" ref="I7:I82" si="1">IFERROR(H7*1.1,"")</f>
        <v>3.5200000000000005</v>
      </c>
      <c r="J7" s="63" t="s">
        <v>383</v>
      </c>
      <c r="K7" s="59"/>
      <c r="L7" s="59"/>
      <c r="M7" s="59"/>
      <c r="N7" s="59"/>
      <c r="O7" s="59"/>
      <c r="P7" s="59"/>
      <c r="Q7" s="59"/>
      <c r="R7" s="82">
        <f>IFERROR(VLOOKUP(A7,'Customer Details'!$A$4:$C$11,3,FALSE),"")</f>
        <v>0</v>
      </c>
    </row>
    <row r="8" spans="1:18" ht="12" customHeight="1" x14ac:dyDescent="0.25">
      <c r="A8" s="2" t="s">
        <v>114</v>
      </c>
      <c r="B8" s="4">
        <v>9018588</v>
      </c>
      <c r="C8" s="3" t="s">
        <v>353</v>
      </c>
      <c r="D8" s="2">
        <v>1</v>
      </c>
      <c r="F8" s="28">
        <v>1.1000000000000001</v>
      </c>
      <c r="G8" s="28">
        <v>1.21</v>
      </c>
      <c r="H8" s="28">
        <f>IFERROR(F8*(1-R8),"")</f>
        <v>1.1000000000000001</v>
      </c>
      <c r="I8" s="28">
        <f>IFERROR(H8*1.1,"")</f>
        <v>1.2100000000000002</v>
      </c>
      <c r="J8" s="32" t="s">
        <v>383</v>
      </c>
      <c r="R8" s="76">
        <f>IFERROR(VLOOKUP(A8,'Customer Details'!$A$4:$C$11,3,FALSE),"")</f>
        <v>0</v>
      </c>
    </row>
    <row r="9" spans="1:18" ht="12" customHeight="1" x14ac:dyDescent="0.25">
      <c r="A9" s="2" t="s">
        <v>114</v>
      </c>
      <c r="B9" s="4">
        <v>9018598</v>
      </c>
      <c r="C9" s="3" t="s">
        <v>354</v>
      </c>
      <c r="D9" s="2">
        <v>1</v>
      </c>
      <c r="F9" s="28">
        <v>8.3000000000000007</v>
      </c>
      <c r="G9" s="28">
        <v>9.1300000000000008</v>
      </c>
      <c r="H9" s="28">
        <f>IFERROR(F9*(1-R9),"")</f>
        <v>8.3000000000000007</v>
      </c>
      <c r="I9" s="28">
        <f>IFERROR(H9*1.1,"")</f>
        <v>9.1300000000000008</v>
      </c>
      <c r="J9" s="32" t="s">
        <v>383</v>
      </c>
      <c r="R9" s="76">
        <f>IFERROR(VLOOKUP(A9,'Customer Details'!$A$4:$C$11,3,FALSE),"")</f>
        <v>0</v>
      </c>
    </row>
    <row r="10" spans="1:18" ht="12" customHeight="1" x14ac:dyDescent="0.25">
      <c r="A10" s="2" t="s">
        <v>114</v>
      </c>
      <c r="B10" s="4">
        <v>9018475</v>
      </c>
      <c r="C10" s="3" t="s">
        <v>535</v>
      </c>
      <c r="D10" s="2">
        <v>1</v>
      </c>
      <c r="F10" s="28">
        <v>1.1000000000000001</v>
      </c>
      <c r="G10" s="28">
        <v>1.21</v>
      </c>
      <c r="H10" s="28">
        <f>IFERROR(F10*(1-R10),"")</f>
        <v>1.1000000000000001</v>
      </c>
      <c r="I10" s="28">
        <f>IFERROR(H10*1.1,"")</f>
        <v>1.2100000000000002</v>
      </c>
      <c r="J10" s="32" t="s">
        <v>383</v>
      </c>
      <c r="R10" s="76">
        <f>IFERROR(VLOOKUP(A10,'Customer Details'!$A$4:$C$11,3,FALSE),"")</f>
        <v>0</v>
      </c>
    </row>
    <row r="11" spans="1:18" ht="12" customHeight="1" x14ac:dyDescent="0.25">
      <c r="A11" s="2" t="s">
        <v>114</v>
      </c>
      <c r="B11" s="3">
        <v>9018477</v>
      </c>
      <c r="C11" s="5" t="s">
        <v>536</v>
      </c>
      <c r="D11" s="2">
        <v>1</v>
      </c>
      <c r="F11" s="85">
        <v>8.3000000000000007</v>
      </c>
      <c r="G11" s="85">
        <v>9.1300000000000008</v>
      </c>
      <c r="H11" s="85">
        <f>IFERROR(F11*(1-R11),"")</f>
        <v>8.3000000000000007</v>
      </c>
      <c r="I11" s="28">
        <f>IFERROR(H11*1.1,"")</f>
        <v>9.1300000000000008</v>
      </c>
      <c r="J11" s="32" t="s">
        <v>383</v>
      </c>
      <c r="R11" s="76">
        <f>IFERROR(VLOOKUP(A9,'Customer Details'!$A$4:$C$11,3,FALSE),"")</f>
        <v>0</v>
      </c>
    </row>
    <row r="12" spans="1:18" s="196" customFormat="1" ht="24" customHeight="1" x14ac:dyDescent="0.25">
      <c r="A12" s="195"/>
      <c r="B12" s="186" t="s">
        <v>577</v>
      </c>
      <c r="D12" s="195"/>
      <c r="E12" s="195"/>
      <c r="F12" s="197"/>
      <c r="G12" s="197"/>
      <c r="H12" s="197"/>
      <c r="I12" s="197"/>
      <c r="J12" s="198"/>
      <c r="K12" s="195"/>
      <c r="L12" s="195"/>
      <c r="M12" s="195"/>
      <c r="N12" s="195"/>
      <c r="O12" s="195"/>
      <c r="P12" s="195"/>
      <c r="Q12" s="195"/>
      <c r="R12" s="199"/>
    </row>
    <row r="13" spans="1:18" ht="12" customHeight="1" x14ac:dyDescent="0.25">
      <c r="A13" s="2" t="s">
        <v>114</v>
      </c>
      <c r="B13" s="3">
        <v>9020675</v>
      </c>
      <c r="C13" s="5" t="s">
        <v>542</v>
      </c>
      <c r="D13" s="2">
        <v>1</v>
      </c>
      <c r="F13" s="85">
        <v>6.8</v>
      </c>
      <c r="G13" s="85">
        <v>7.48</v>
      </c>
      <c r="H13" s="85">
        <f t="shared" ref="H13:H19" si="2">IFERROR(F13*(1-R13),"")</f>
        <v>6.8</v>
      </c>
      <c r="I13" s="85">
        <f t="shared" ref="I13:I19" si="3">IFERROR(H13*1.1,"")</f>
        <v>7.48</v>
      </c>
      <c r="J13" s="32" t="s">
        <v>383</v>
      </c>
      <c r="R13" s="76">
        <f>IFERROR(VLOOKUP(A13,'Customer Details'!$A$4:$C$11,3,FALSE),"")</f>
        <v>0</v>
      </c>
    </row>
    <row r="14" spans="1:18" ht="12" customHeight="1" x14ac:dyDescent="0.25">
      <c r="A14" s="2" t="s">
        <v>114</v>
      </c>
      <c r="B14" s="3">
        <v>9021018</v>
      </c>
      <c r="C14" s="5" t="s">
        <v>547</v>
      </c>
      <c r="D14" s="2">
        <v>1</v>
      </c>
      <c r="F14" s="85">
        <v>9.4</v>
      </c>
      <c r="G14" s="85">
        <v>10.34</v>
      </c>
      <c r="H14" s="85">
        <f t="shared" si="2"/>
        <v>9.4</v>
      </c>
      <c r="I14" s="85">
        <f t="shared" si="3"/>
        <v>10.340000000000002</v>
      </c>
      <c r="J14" s="32" t="s">
        <v>383</v>
      </c>
      <c r="R14" s="76">
        <f>IFERROR(VLOOKUP(A14,'Customer Details'!$A$4:$C$11,3,FALSE),"")</f>
        <v>0</v>
      </c>
    </row>
    <row r="15" spans="1:18" ht="12" customHeight="1" x14ac:dyDescent="0.25">
      <c r="A15" s="2" t="s">
        <v>114</v>
      </c>
      <c r="B15" s="3">
        <v>9021036</v>
      </c>
      <c r="C15" s="5" t="s">
        <v>548</v>
      </c>
      <c r="D15" s="2">
        <v>1</v>
      </c>
      <c r="F15" s="85">
        <v>9.4</v>
      </c>
      <c r="G15" s="85">
        <v>10.34</v>
      </c>
      <c r="H15" s="85">
        <f t="shared" si="2"/>
        <v>9.4</v>
      </c>
      <c r="I15" s="85">
        <f t="shared" si="3"/>
        <v>10.340000000000002</v>
      </c>
      <c r="J15" s="32" t="s">
        <v>383</v>
      </c>
      <c r="R15" s="76">
        <f>IFERROR(VLOOKUP(A15,'Customer Details'!$A$4:$C$11,3,FALSE),"")</f>
        <v>0</v>
      </c>
    </row>
    <row r="16" spans="1:18" ht="12" customHeight="1" x14ac:dyDescent="0.25">
      <c r="A16" s="2" t="s">
        <v>114</v>
      </c>
      <c r="B16" s="3">
        <v>9021037</v>
      </c>
      <c r="C16" s="5" t="s">
        <v>667</v>
      </c>
      <c r="D16" s="2">
        <v>1</v>
      </c>
      <c r="F16" s="85">
        <v>10.4</v>
      </c>
      <c r="G16" s="85">
        <v>11.44</v>
      </c>
      <c r="H16" s="85">
        <f t="shared" si="2"/>
        <v>10.4</v>
      </c>
      <c r="I16" s="85">
        <f t="shared" si="3"/>
        <v>11.440000000000001</v>
      </c>
      <c r="J16" s="32" t="s">
        <v>383</v>
      </c>
      <c r="R16" s="76">
        <f>IFERROR(VLOOKUP(A16,'Customer Details'!$A$4:$C$11,3,FALSE),"")</f>
        <v>0</v>
      </c>
    </row>
    <row r="17" spans="1:969 1940:1988" ht="12" customHeight="1" x14ac:dyDescent="0.25">
      <c r="A17" s="2" t="s">
        <v>114</v>
      </c>
      <c r="B17" s="3">
        <v>9020674</v>
      </c>
      <c r="C17" s="5" t="s">
        <v>544</v>
      </c>
      <c r="D17" s="2">
        <v>1</v>
      </c>
      <c r="F17" s="85">
        <v>6.8</v>
      </c>
      <c r="G17" s="85">
        <v>7.48</v>
      </c>
      <c r="H17" s="85">
        <f t="shared" si="2"/>
        <v>6.8</v>
      </c>
      <c r="I17" s="85">
        <f t="shared" si="3"/>
        <v>7.48</v>
      </c>
      <c r="J17" s="32" t="s">
        <v>383</v>
      </c>
      <c r="R17" s="76">
        <f>IFERROR(VLOOKUP(A17,'Customer Details'!$A$4:$C$11,3,FALSE),"")</f>
        <v>0</v>
      </c>
    </row>
    <row r="18" spans="1:969 1940:1988" ht="12" customHeight="1" x14ac:dyDescent="0.25">
      <c r="A18" s="2" t="s">
        <v>114</v>
      </c>
      <c r="B18" s="3">
        <v>9020676</v>
      </c>
      <c r="C18" s="5" t="s">
        <v>543</v>
      </c>
      <c r="D18" s="2">
        <v>1</v>
      </c>
      <c r="F18" s="85">
        <v>4.7</v>
      </c>
      <c r="G18" s="85">
        <v>5.17</v>
      </c>
      <c r="H18" s="85">
        <f t="shared" si="2"/>
        <v>4.7</v>
      </c>
      <c r="I18" s="85">
        <f t="shared" si="3"/>
        <v>5.1700000000000008</v>
      </c>
      <c r="J18" s="32" t="s">
        <v>383</v>
      </c>
      <c r="R18" s="76">
        <f>IFERROR(VLOOKUP(A18,'Customer Details'!$A$4:$C$11,3,FALSE),"")</f>
        <v>0</v>
      </c>
    </row>
    <row r="19" spans="1:969 1940:1988" ht="12" customHeight="1" x14ac:dyDescent="0.25">
      <c r="A19" s="2" t="s">
        <v>114</v>
      </c>
      <c r="B19" s="3">
        <v>9020699</v>
      </c>
      <c r="C19" s="5" t="s">
        <v>545</v>
      </c>
      <c r="D19" s="2">
        <v>1</v>
      </c>
      <c r="F19" s="85">
        <v>11.4</v>
      </c>
      <c r="G19" s="85">
        <v>12.54</v>
      </c>
      <c r="H19" s="85">
        <f t="shared" si="2"/>
        <v>11.4</v>
      </c>
      <c r="I19" s="85">
        <f t="shared" si="3"/>
        <v>12.540000000000001</v>
      </c>
      <c r="J19" s="32" t="s">
        <v>383</v>
      </c>
      <c r="R19" s="76">
        <f>IFERROR(VLOOKUP(A19,'Customer Details'!$A$4:$C$11,3,FALSE),"")</f>
        <v>0</v>
      </c>
    </row>
    <row r="20" spans="1:969 1940:1988" s="194" customFormat="1" ht="24" customHeight="1" x14ac:dyDescent="0.25">
      <c r="A20" s="185"/>
      <c r="B20" s="186" t="s">
        <v>27</v>
      </c>
      <c r="C20" s="187"/>
      <c r="D20" s="188"/>
      <c r="E20" s="188"/>
      <c r="F20" s="189"/>
      <c r="G20" s="189"/>
      <c r="H20" s="190"/>
      <c r="I20" s="189"/>
      <c r="J20" s="191"/>
      <c r="K20" s="191"/>
      <c r="L20" s="191"/>
      <c r="M20" s="191"/>
      <c r="N20" s="191"/>
      <c r="O20" s="191"/>
      <c r="P20" s="191"/>
      <c r="Q20" s="192"/>
      <c r="R20" s="193" t="str">
        <f>IFERROR(VLOOKUP(A20,'Customer Details'!$A$4:$C$11,3,FALSE),"")</f>
        <v/>
      </c>
    </row>
    <row r="21" spans="1:969 1940:1988" s="47" customFormat="1" ht="12" customHeight="1" x14ac:dyDescent="0.25">
      <c r="A21" s="59" t="s">
        <v>114</v>
      </c>
      <c r="B21" s="60">
        <v>9016654</v>
      </c>
      <c r="C21" s="61" t="s">
        <v>328</v>
      </c>
      <c r="D21" s="59">
        <v>1</v>
      </c>
      <c r="E21" s="59" t="s">
        <v>551</v>
      </c>
      <c r="F21" s="62">
        <v>12.5</v>
      </c>
      <c r="G21" s="62">
        <v>13.75</v>
      </c>
      <c r="H21" s="62">
        <f t="shared" si="0"/>
        <v>12.5</v>
      </c>
      <c r="I21" s="62">
        <f t="shared" si="1"/>
        <v>13.750000000000002</v>
      </c>
      <c r="J21" s="63" t="s">
        <v>383</v>
      </c>
      <c r="K21" s="63" t="s">
        <v>383</v>
      </c>
      <c r="L21" s="59"/>
      <c r="M21" s="59"/>
      <c r="N21" s="59"/>
      <c r="O21" s="59"/>
      <c r="P21" s="59"/>
      <c r="Q21" s="59"/>
      <c r="R21" s="82">
        <f>IFERROR(VLOOKUP(A21,'Customer Details'!$A$4:$C$11,3,FALSE),"")</f>
        <v>0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</row>
    <row r="22" spans="1:969 1940:1988" ht="12" customHeight="1" x14ac:dyDescent="0.25">
      <c r="A22" s="2" t="s">
        <v>114</v>
      </c>
      <c r="B22" s="4">
        <v>9147544</v>
      </c>
      <c r="C22" s="3" t="s">
        <v>165</v>
      </c>
      <c r="D22" s="2">
        <v>1</v>
      </c>
      <c r="F22" s="28">
        <v>5.2</v>
      </c>
      <c r="G22" s="28">
        <v>5.5</v>
      </c>
      <c r="H22" s="28">
        <f t="shared" si="0"/>
        <v>5.2</v>
      </c>
      <c r="I22" s="28">
        <f t="shared" si="1"/>
        <v>5.7200000000000006</v>
      </c>
      <c r="J22" s="32" t="s">
        <v>383</v>
      </c>
      <c r="K22" s="32" t="s">
        <v>383</v>
      </c>
      <c r="R22" s="76">
        <f>IFERROR(VLOOKUP(A22,'Customer Details'!$A$4:$C$11,3,FALSE),"")</f>
        <v>0</v>
      </c>
    </row>
    <row r="23" spans="1:969 1940:1988" ht="12" customHeight="1" x14ac:dyDescent="0.25">
      <c r="A23" s="2" t="s">
        <v>114</v>
      </c>
      <c r="B23" s="4">
        <v>9147330</v>
      </c>
      <c r="C23" s="3" t="s">
        <v>93</v>
      </c>
      <c r="D23" s="2">
        <v>1</v>
      </c>
      <c r="F23" s="28">
        <v>5.2</v>
      </c>
      <c r="G23" s="28">
        <v>5.5</v>
      </c>
      <c r="H23" s="28">
        <f t="shared" si="0"/>
        <v>5.2</v>
      </c>
      <c r="I23" s="28">
        <f t="shared" si="1"/>
        <v>5.7200000000000006</v>
      </c>
      <c r="J23" s="32" t="s">
        <v>383</v>
      </c>
      <c r="K23" s="32" t="s">
        <v>383</v>
      </c>
      <c r="R23" s="76">
        <f>IFERROR(VLOOKUP(A23,'Customer Details'!$A$4:$C$11,3,FALSE),"")</f>
        <v>0</v>
      </c>
    </row>
    <row r="24" spans="1:969 1940:1988" s="47" customFormat="1" ht="12" customHeight="1" x14ac:dyDescent="0.25">
      <c r="A24" s="59" t="s">
        <v>114</v>
      </c>
      <c r="B24" s="60">
        <v>9500344</v>
      </c>
      <c r="C24" s="61" t="s">
        <v>102</v>
      </c>
      <c r="D24" s="59">
        <v>1</v>
      </c>
      <c r="E24" s="59" t="s">
        <v>552</v>
      </c>
      <c r="F24" s="62">
        <v>5.2</v>
      </c>
      <c r="G24" s="62">
        <v>5.5</v>
      </c>
      <c r="H24" s="62">
        <f t="shared" si="0"/>
        <v>5.2</v>
      </c>
      <c r="I24" s="62">
        <f t="shared" si="1"/>
        <v>5.7200000000000006</v>
      </c>
      <c r="J24" s="63"/>
      <c r="K24" s="63" t="s">
        <v>383</v>
      </c>
      <c r="L24" s="59"/>
      <c r="M24" s="59"/>
      <c r="N24" s="59"/>
      <c r="O24" s="59"/>
      <c r="P24" s="63" t="s">
        <v>383</v>
      </c>
      <c r="Q24" s="59"/>
      <c r="R24" s="82">
        <f>IFERROR(VLOOKUP(A24,'Customer Details'!$A$4:$C$11,3,FALSE),"")</f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</row>
    <row r="25" spans="1:969 1940:1988" s="47" customFormat="1" ht="12" customHeight="1" x14ac:dyDescent="0.25">
      <c r="A25" s="59" t="s">
        <v>114</v>
      </c>
      <c r="B25" s="60">
        <v>9132145</v>
      </c>
      <c r="C25" s="61" t="s">
        <v>101</v>
      </c>
      <c r="D25" s="59">
        <v>1</v>
      </c>
      <c r="E25" s="59" t="s">
        <v>551</v>
      </c>
      <c r="F25" s="62">
        <v>5.2</v>
      </c>
      <c r="G25" s="62">
        <v>5.5</v>
      </c>
      <c r="H25" s="62">
        <f t="shared" si="0"/>
        <v>5.2</v>
      </c>
      <c r="I25" s="62">
        <f t="shared" si="1"/>
        <v>5.7200000000000006</v>
      </c>
      <c r="J25" s="63"/>
      <c r="K25" s="63" t="s">
        <v>383</v>
      </c>
      <c r="L25" s="59"/>
      <c r="M25" s="59"/>
      <c r="N25" s="59"/>
      <c r="O25" s="59"/>
      <c r="P25" s="63" t="s">
        <v>383</v>
      </c>
      <c r="Q25" s="59"/>
      <c r="R25" s="82">
        <f>IFERROR(VLOOKUP(A25,'Customer Details'!$A$4:$C$11,3,FALSE),"")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</row>
    <row r="26" spans="1:969 1940:1988" ht="12" customHeight="1" x14ac:dyDescent="0.25">
      <c r="A26" s="2" t="s">
        <v>114</v>
      </c>
      <c r="B26" s="4">
        <v>9147545</v>
      </c>
      <c r="C26" s="3" t="s">
        <v>100</v>
      </c>
      <c r="D26" s="2">
        <v>1</v>
      </c>
      <c r="F26" s="28">
        <v>5.2</v>
      </c>
      <c r="G26" s="28">
        <v>5.5</v>
      </c>
      <c r="H26" s="28">
        <f t="shared" si="0"/>
        <v>5.2</v>
      </c>
      <c r="I26" s="28">
        <f t="shared" si="1"/>
        <v>5.7200000000000006</v>
      </c>
      <c r="J26" s="32"/>
      <c r="K26" s="32"/>
      <c r="P26" s="32" t="s">
        <v>383</v>
      </c>
      <c r="R26" s="76">
        <f>IFERROR(VLOOKUP(A26,'Customer Details'!$A$4:$C$11,3,FALSE),"")</f>
        <v>0</v>
      </c>
    </row>
    <row r="27" spans="1:969 1940:1988" ht="12" customHeight="1" x14ac:dyDescent="0.25">
      <c r="A27" s="2" t="s">
        <v>114</v>
      </c>
      <c r="B27" s="4">
        <v>9147327</v>
      </c>
      <c r="C27" s="3" t="s">
        <v>99</v>
      </c>
      <c r="D27" s="2">
        <v>1</v>
      </c>
      <c r="F27" s="28">
        <v>5.2</v>
      </c>
      <c r="G27" s="28">
        <v>5.5</v>
      </c>
      <c r="H27" s="28">
        <f t="shared" si="0"/>
        <v>5.2</v>
      </c>
      <c r="I27" s="28">
        <f t="shared" si="1"/>
        <v>5.7200000000000006</v>
      </c>
      <c r="J27" s="32"/>
      <c r="K27" s="32"/>
      <c r="P27" s="32" t="s">
        <v>383</v>
      </c>
      <c r="R27" s="76">
        <f>IFERROR(VLOOKUP(A27,'Customer Details'!$A$4:$C$11,3,FALSE),"")</f>
        <v>0</v>
      </c>
    </row>
    <row r="28" spans="1:969 1940:1988" s="47" customFormat="1" ht="12" customHeight="1" x14ac:dyDescent="0.25">
      <c r="A28" s="59" t="s">
        <v>455</v>
      </c>
      <c r="B28" s="60">
        <v>9017581</v>
      </c>
      <c r="C28" s="61" t="s">
        <v>355</v>
      </c>
      <c r="D28" s="59">
        <v>5</v>
      </c>
      <c r="E28" s="59"/>
      <c r="F28" s="62">
        <v>3.2</v>
      </c>
      <c r="G28" s="62">
        <v>3.3000000000000003</v>
      </c>
      <c r="H28" s="62">
        <f t="shared" si="0"/>
        <v>3.2</v>
      </c>
      <c r="I28" s="62">
        <f t="shared" si="1"/>
        <v>3.5200000000000005</v>
      </c>
      <c r="J28" s="63" t="s">
        <v>383</v>
      </c>
      <c r="K28" s="63" t="s">
        <v>383</v>
      </c>
      <c r="L28" s="59"/>
      <c r="M28" s="59"/>
      <c r="N28" s="59"/>
      <c r="O28" s="59"/>
      <c r="P28" s="59"/>
      <c r="Q28" s="59"/>
      <c r="R28" s="82">
        <f>IFERROR(VLOOKUP(A28,'Customer Details'!$A$4:$C$11,3,FALSE),"")</f>
        <v>0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</row>
    <row r="29" spans="1:969 1940:1988" s="47" customFormat="1" ht="12" customHeight="1" x14ac:dyDescent="0.25">
      <c r="A29" s="59" t="s">
        <v>455</v>
      </c>
      <c r="B29" s="60">
        <v>9017582</v>
      </c>
      <c r="C29" s="61" t="s">
        <v>356</v>
      </c>
      <c r="D29" s="59">
        <v>5</v>
      </c>
      <c r="E29" s="59"/>
      <c r="F29" s="62">
        <v>2.1</v>
      </c>
      <c r="G29" s="62">
        <v>2.2000000000000002</v>
      </c>
      <c r="H29" s="62">
        <f t="shared" si="0"/>
        <v>2.1</v>
      </c>
      <c r="I29" s="62">
        <f t="shared" si="1"/>
        <v>2.3100000000000005</v>
      </c>
      <c r="J29" s="63" t="s">
        <v>383</v>
      </c>
      <c r="K29" s="63" t="s">
        <v>383</v>
      </c>
      <c r="L29" s="59"/>
      <c r="M29" s="59"/>
      <c r="N29" s="59"/>
      <c r="O29" s="59"/>
      <c r="P29" s="59"/>
      <c r="Q29" s="59"/>
      <c r="R29" s="82">
        <f>IFERROR(VLOOKUP(A29,'Customer Details'!$A$4:$C$11,3,FALSE),"")</f>
        <v>0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</row>
    <row r="30" spans="1:969 1940:1988" ht="12" customHeight="1" x14ac:dyDescent="0.25">
      <c r="A30" s="2" t="s">
        <v>114</v>
      </c>
      <c r="B30" s="4">
        <v>9132138</v>
      </c>
      <c r="C30" s="3" t="s">
        <v>66</v>
      </c>
      <c r="D30" s="2">
        <v>1</v>
      </c>
      <c r="E30" s="2" t="s">
        <v>551</v>
      </c>
      <c r="F30" s="28">
        <v>5.2</v>
      </c>
      <c r="G30" s="28">
        <v>5.5</v>
      </c>
      <c r="H30" s="28">
        <f t="shared" si="0"/>
        <v>5.2</v>
      </c>
      <c r="I30" s="28">
        <f t="shared" si="1"/>
        <v>5.7200000000000006</v>
      </c>
      <c r="J30" s="32" t="s">
        <v>383</v>
      </c>
      <c r="K30" s="32" t="s">
        <v>383</v>
      </c>
      <c r="R30" s="76">
        <f>IFERROR(VLOOKUP(A30,'Customer Details'!$A$4:$C$11,3,FALSE),"")</f>
        <v>0</v>
      </c>
    </row>
    <row r="31" spans="1:969 1940:1988" ht="12" customHeight="1" x14ac:dyDescent="0.25">
      <c r="A31" s="2" t="s">
        <v>114</v>
      </c>
      <c r="B31" s="4">
        <v>9132139</v>
      </c>
      <c r="C31" s="3" t="s">
        <v>103</v>
      </c>
      <c r="D31" s="2">
        <v>1</v>
      </c>
      <c r="E31" s="2" t="s">
        <v>551</v>
      </c>
      <c r="F31" s="28">
        <v>5.2</v>
      </c>
      <c r="G31" s="28">
        <v>5.5</v>
      </c>
      <c r="H31" s="28">
        <f t="shared" si="0"/>
        <v>5.2</v>
      </c>
      <c r="I31" s="28">
        <f t="shared" si="1"/>
        <v>5.7200000000000006</v>
      </c>
      <c r="J31" s="32" t="s">
        <v>383</v>
      </c>
      <c r="K31" s="32" t="s">
        <v>383</v>
      </c>
      <c r="R31" s="76">
        <f>IFERROR(VLOOKUP(A31,'Customer Details'!$A$4:$C$11,3,FALSE),"")</f>
        <v>0</v>
      </c>
    </row>
    <row r="32" spans="1:969 1940:1988" s="194" customFormat="1" ht="24" customHeight="1" x14ac:dyDescent="0.25">
      <c r="A32" s="185"/>
      <c r="B32" s="186" t="s">
        <v>21</v>
      </c>
      <c r="C32" s="187"/>
      <c r="D32" s="188"/>
      <c r="E32" s="188"/>
      <c r="F32" s="189"/>
      <c r="G32" s="189"/>
      <c r="H32" s="190"/>
      <c r="I32" s="189"/>
      <c r="J32" s="191"/>
      <c r="K32" s="191"/>
      <c r="L32" s="191"/>
      <c r="M32" s="191"/>
      <c r="N32" s="191"/>
      <c r="O32" s="191"/>
      <c r="P32" s="191"/>
      <c r="Q32" s="192"/>
      <c r="R32" s="193"/>
    </row>
    <row r="33" spans="1:969 1940:1988" ht="12" customHeight="1" x14ac:dyDescent="0.25">
      <c r="A33" s="2" t="s">
        <v>114</v>
      </c>
      <c r="B33" s="4">
        <v>9206088</v>
      </c>
      <c r="C33" s="3" t="s">
        <v>296</v>
      </c>
      <c r="D33" s="2">
        <v>1</v>
      </c>
      <c r="F33" s="28">
        <v>5.2</v>
      </c>
      <c r="G33" s="28">
        <v>5.72</v>
      </c>
      <c r="H33" s="28">
        <f t="shared" si="0"/>
        <v>5.2</v>
      </c>
      <c r="I33" s="28">
        <f t="shared" si="1"/>
        <v>5.7200000000000006</v>
      </c>
      <c r="J33" s="32" t="s">
        <v>383</v>
      </c>
      <c r="K33" s="32"/>
      <c r="M33" s="32" t="s">
        <v>383</v>
      </c>
      <c r="O33" s="32" t="s">
        <v>383</v>
      </c>
      <c r="P33" s="32" t="s">
        <v>383</v>
      </c>
      <c r="R33" s="76">
        <f>IFERROR(VLOOKUP(A33,'Customer Details'!$A$4:$C$11,3,FALSE),"")</f>
        <v>0</v>
      </c>
    </row>
    <row r="34" spans="1:969 1940:1988" ht="12" customHeight="1" x14ac:dyDescent="0.25">
      <c r="C34" s="3" t="s">
        <v>63</v>
      </c>
      <c r="F34" s="28"/>
      <c r="G34" s="28"/>
      <c r="H34" s="28" t="str">
        <f t="shared" si="0"/>
        <v/>
      </c>
      <c r="I34" s="28" t="str">
        <f t="shared" si="1"/>
        <v/>
      </c>
      <c r="J34" s="32"/>
      <c r="K34" s="32"/>
      <c r="M34" s="32" t="s">
        <v>383</v>
      </c>
      <c r="O34" s="32" t="s">
        <v>383</v>
      </c>
      <c r="P34" s="32" t="s">
        <v>383</v>
      </c>
      <c r="R34" s="76" t="str">
        <f>IFERROR(VLOOKUP(A34,'Customer Details'!$A$4:$C$11,3,FALSE),"")</f>
        <v/>
      </c>
    </row>
    <row r="35" spans="1:969 1940:1988" s="47" customFormat="1" ht="12" customHeight="1" x14ac:dyDescent="0.25">
      <c r="A35" s="59" t="s">
        <v>114</v>
      </c>
      <c r="B35" s="60">
        <v>9704080</v>
      </c>
      <c r="C35" s="61" t="s">
        <v>297</v>
      </c>
      <c r="D35" s="59">
        <v>1</v>
      </c>
      <c r="E35" s="59" t="s">
        <v>551</v>
      </c>
      <c r="F35" s="62">
        <v>5.2</v>
      </c>
      <c r="G35" s="62">
        <v>5.72</v>
      </c>
      <c r="H35" s="62">
        <f t="shared" si="0"/>
        <v>5.2</v>
      </c>
      <c r="I35" s="62">
        <f t="shared" si="1"/>
        <v>5.7200000000000006</v>
      </c>
      <c r="J35" s="63" t="s">
        <v>383</v>
      </c>
      <c r="K35" s="63"/>
      <c r="L35" s="59"/>
      <c r="M35" s="63"/>
      <c r="N35" s="59"/>
      <c r="O35" s="63"/>
      <c r="P35" s="63"/>
      <c r="Q35" s="59"/>
      <c r="R35" s="76">
        <f>IFERROR(VLOOKUP(A35,'Customer Details'!$A$4:$C$11,3,FALSE),"")</f>
        <v>0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</row>
    <row r="36" spans="1:969 1940:1988" s="47" customFormat="1" ht="12" customHeight="1" x14ac:dyDescent="0.25">
      <c r="A36" s="59"/>
      <c r="B36" s="60"/>
      <c r="C36" s="61" t="s">
        <v>63</v>
      </c>
      <c r="D36" s="59"/>
      <c r="E36" s="59"/>
      <c r="F36" s="62"/>
      <c r="G36" s="62"/>
      <c r="H36" s="62" t="str">
        <f t="shared" si="0"/>
        <v/>
      </c>
      <c r="I36" s="62" t="str">
        <f t="shared" si="1"/>
        <v/>
      </c>
      <c r="J36" s="63"/>
      <c r="K36" s="63"/>
      <c r="L36" s="59"/>
      <c r="M36" s="63"/>
      <c r="N36" s="59"/>
      <c r="O36" s="63"/>
      <c r="P36" s="63"/>
      <c r="Q36" s="59"/>
      <c r="R36" s="76" t="str">
        <f>IFERROR(VLOOKUP(A36,'Customer Details'!$A$4:$C$11,3,FALSE),"")</f>
        <v/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</row>
    <row r="37" spans="1:969 1940:1988" ht="12" customHeight="1" x14ac:dyDescent="0.25">
      <c r="A37" s="2" t="s">
        <v>114</v>
      </c>
      <c r="B37" s="4">
        <v>9018455</v>
      </c>
      <c r="C37" s="3" t="s">
        <v>505</v>
      </c>
      <c r="D37" s="2">
        <v>1</v>
      </c>
      <c r="E37" s="2" t="s">
        <v>551</v>
      </c>
      <c r="F37" s="28">
        <v>9.4</v>
      </c>
      <c r="G37" s="28">
        <v>10.34</v>
      </c>
      <c r="H37" s="28">
        <f t="shared" ref="H37" si="4">IFERROR(F37*(1-R37),"")</f>
        <v>9.4</v>
      </c>
      <c r="I37" s="28">
        <f t="shared" ref="I37" si="5">IFERROR(H37*1.1,"")</f>
        <v>10.340000000000002</v>
      </c>
      <c r="J37" s="32" t="s">
        <v>383</v>
      </c>
      <c r="K37" s="32"/>
      <c r="R37" s="76">
        <f>IFERROR(VLOOKUP(A37,'Customer Details'!$A$4:$C$11,3,FALSE),"")</f>
        <v>0</v>
      </c>
    </row>
    <row r="38" spans="1:969 1940:1988" ht="12" customHeight="1" x14ac:dyDescent="0.25">
      <c r="C38" s="3" t="s">
        <v>63</v>
      </c>
      <c r="F38" s="28"/>
      <c r="G38" s="28"/>
      <c r="H38" s="28"/>
      <c r="I38" s="28"/>
      <c r="J38" s="32"/>
      <c r="K38" s="32"/>
      <c r="R38" s="76" t="str">
        <f>IFERROR(VLOOKUP(A38,'Customer Details'!$A$4:$C$11,3,FALSE),"")</f>
        <v/>
      </c>
    </row>
    <row r="39" spans="1:969 1940:1988" s="47" customFormat="1" ht="12" customHeight="1" x14ac:dyDescent="0.25">
      <c r="A39" s="59" t="s">
        <v>114</v>
      </c>
      <c r="B39" s="60">
        <v>9751013</v>
      </c>
      <c r="C39" s="61" t="s">
        <v>64</v>
      </c>
      <c r="D39" s="59">
        <v>1</v>
      </c>
      <c r="E39" s="59"/>
      <c r="F39" s="62">
        <v>7.3</v>
      </c>
      <c r="G39" s="62">
        <v>8.0299999999999994</v>
      </c>
      <c r="H39" s="62">
        <f t="shared" si="0"/>
        <v>7.3</v>
      </c>
      <c r="I39" s="62">
        <f t="shared" si="1"/>
        <v>8.0300000000000011</v>
      </c>
      <c r="J39" s="63" t="s">
        <v>383</v>
      </c>
      <c r="K39" s="63"/>
      <c r="L39" s="63" t="s">
        <v>383</v>
      </c>
      <c r="M39" s="63" t="s">
        <v>383</v>
      </c>
      <c r="N39" s="59"/>
      <c r="O39" s="59"/>
      <c r="P39" s="59"/>
      <c r="Q39" s="59"/>
      <c r="R39" s="82">
        <f>IFERROR(VLOOKUP(A39,'Customer Details'!$A$4:$C$11,3,FALSE),"")</f>
        <v>0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BVP39" s="5"/>
      <c r="BVQ39" s="5"/>
      <c r="BVR39" s="5"/>
      <c r="BVS39" s="5"/>
      <c r="BVT39" s="5"/>
      <c r="BVU39" s="5"/>
      <c r="BVV39" s="5"/>
      <c r="BVW39" s="5"/>
      <c r="BVX39" s="5"/>
      <c r="BVY39" s="5"/>
      <c r="BVZ39" s="5"/>
      <c r="BWA39" s="5"/>
      <c r="BWB39" s="5"/>
      <c r="BWC39" s="5"/>
      <c r="BWD39" s="5"/>
      <c r="BWE39" s="5"/>
      <c r="BWF39" s="5"/>
      <c r="BWG39" s="5"/>
      <c r="BWH39" s="5"/>
      <c r="BWI39" s="5"/>
      <c r="BWJ39" s="5"/>
      <c r="BWK39" s="5"/>
      <c r="BWL39" s="5"/>
      <c r="BWM39" s="5"/>
      <c r="BWN39" s="5"/>
      <c r="BWO39" s="5"/>
      <c r="BWP39" s="5"/>
      <c r="BWQ39" s="5"/>
      <c r="BWR39" s="5"/>
      <c r="BWS39" s="5"/>
      <c r="BWT39" s="5"/>
      <c r="BWU39" s="5"/>
      <c r="BWV39" s="5"/>
      <c r="BWW39" s="5"/>
      <c r="BWX39" s="5"/>
      <c r="BWY39" s="5"/>
      <c r="BWZ39" s="5"/>
      <c r="BXA39" s="5"/>
      <c r="BXB39" s="5"/>
      <c r="BXC39" s="5"/>
      <c r="BXD39" s="5"/>
      <c r="BXE39" s="5"/>
      <c r="BXF39" s="5"/>
      <c r="BXG39" s="5"/>
      <c r="BXH39" s="5"/>
      <c r="BXI39" s="5"/>
      <c r="BXJ39" s="5"/>
      <c r="BXK39" s="5"/>
      <c r="BXL39" s="5"/>
    </row>
    <row r="40" spans="1:969 1940:1988" s="47" customFormat="1" ht="12" customHeight="1" x14ac:dyDescent="0.25">
      <c r="A40" s="59" t="s">
        <v>114</v>
      </c>
      <c r="B40" s="60">
        <v>9707029</v>
      </c>
      <c r="C40" s="61" t="s">
        <v>65</v>
      </c>
      <c r="D40" s="59">
        <v>1</v>
      </c>
      <c r="E40" s="59"/>
      <c r="F40" s="62">
        <v>5.2</v>
      </c>
      <c r="G40" s="62">
        <v>5.72</v>
      </c>
      <c r="H40" s="62">
        <f t="shared" si="0"/>
        <v>5.2</v>
      </c>
      <c r="I40" s="62">
        <f t="shared" si="1"/>
        <v>5.7200000000000006</v>
      </c>
      <c r="J40" s="63" t="s">
        <v>383</v>
      </c>
      <c r="K40" s="63"/>
      <c r="L40" s="63" t="s">
        <v>383</v>
      </c>
      <c r="M40" s="63" t="s">
        <v>383</v>
      </c>
      <c r="N40" s="59"/>
      <c r="O40" s="59"/>
      <c r="P40" s="59"/>
      <c r="Q40" s="59"/>
      <c r="R40" s="82">
        <f>IFERROR(VLOOKUP(A40,'Customer Details'!$A$4:$C$11,3,FALSE),"")</f>
        <v>0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</row>
    <row r="41" spans="1:969 1940:1988" ht="12" customHeight="1" x14ac:dyDescent="0.25">
      <c r="A41" s="2" t="s">
        <v>114</v>
      </c>
      <c r="B41" s="4">
        <v>9751001</v>
      </c>
      <c r="C41" s="3" t="s">
        <v>301</v>
      </c>
      <c r="D41" s="2">
        <v>1</v>
      </c>
      <c r="F41" s="28">
        <v>7.3</v>
      </c>
      <c r="G41" s="28">
        <v>8.0299999999999994</v>
      </c>
      <c r="H41" s="28">
        <f t="shared" si="0"/>
        <v>7.3</v>
      </c>
      <c r="I41" s="28">
        <f t="shared" si="1"/>
        <v>8.0300000000000011</v>
      </c>
      <c r="J41" s="32"/>
      <c r="K41" s="32"/>
      <c r="L41" s="32"/>
      <c r="M41" s="32"/>
      <c r="P41" s="32" t="s">
        <v>383</v>
      </c>
      <c r="R41" s="76">
        <f>IFERROR(VLOOKUP(A41,'Customer Details'!$A$4:$C$11,3,FALSE),"")</f>
        <v>0</v>
      </c>
    </row>
    <row r="42" spans="1:969 1940:1988" ht="12" customHeight="1" x14ac:dyDescent="0.25">
      <c r="A42" s="2" t="s">
        <v>114</v>
      </c>
      <c r="B42" s="4">
        <v>9707025</v>
      </c>
      <c r="C42" s="3" t="s">
        <v>300</v>
      </c>
      <c r="D42" s="2">
        <v>1</v>
      </c>
      <c r="F42" s="28">
        <v>5.2</v>
      </c>
      <c r="G42" s="28">
        <v>5.72</v>
      </c>
      <c r="H42" s="28">
        <f t="shared" si="0"/>
        <v>5.2</v>
      </c>
      <c r="I42" s="28">
        <f t="shared" si="1"/>
        <v>5.7200000000000006</v>
      </c>
      <c r="J42" s="32"/>
      <c r="K42" s="32"/>
      <c r="L42" s="32"/>
      <c r="M42" s="32"/>
      <c r="P42" s="32" t="s">
        <v>383</v>
      </c>
      <c r="R42" s="76">
        <f>IFERROR(VLOOKUP(A42,'Customer Details'!$A$4:$C$11,3,FALSE),"")</f>
        <v>0</v>
      </c>
    </row>
    <row r="43" spans="1:969 1940:1988" s="47" customFormat="1" ht="12" customHeight="1" x14ac:dyDescent="0.25">
      <c r="A43" s="59" t="s">
        <v>114</v>
      </c>
      <c r="B43" s="60">
        <v>9751006</v>
      </c>
      <c r="C43" s="61" t="s">
        <v>340</v>
      </c>
      <c r="D43" s="59">
        <v>1</v>
      </c>
      <c r="E43" s="59"/>
      <c r="F43" s="62">
        <v>7.3</v>
      </c>
      <c r="G43" s="62">
        <v>8.0299999999999994</v>
      </c>
      <c r="H43" s="62">
        <f t="shared" si="0"/>
        <v>7.3</v>
      </c>
      <c r="I43" s="62">
        <f t="shared" si="1"/>
        <v>8.0300000000000011</v>
      </c>
      <c r="J43" s="63" t="s">
        <v>383</v>
      </c>
      <c r="K43" s="63"/>
      <c r="L43" s="59"/>
      <c r="M43" s="63" t="s">
        <v>383</v>
      </c>
      <c r="N43" s="59"/>
      <c r="O43" s="59"/>
      <c r="P43" s="59"/>
      <c r="Q43" s="59"/>
      <c r="R43" s="82">
        <f>IFERROR(VLOOKUP(A43,'Customer Details'!$A$4:$C$11,3,FALSE),"")</f>
        <v>0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</row>
    <row r="44" spans="1:969 1940:1988" s="47" customFormat="1" ht="12" customHeight="1" x14ac:dyDescent="0.25">
      <c r="A44" s="59" t="s">
        <v>114</v>
      </c>
      <c r="B44" s="60">
        <v>9707029</v>
      </c>
      <c r="C44" s="61" t="s">
        <v>341</v>
      </c>
      <c r="D44" s="59">
        <v>1</v>
      </c>
      <c r="E44" s="59"/>
      <c r="F44" s="62">
        <v>5.2</v>
      </c>
      <c r="G44" s="62">
        <v>5.72</v>
      </c>
      <c r="H44" s="62">
        <f t="shared" si="0"/>
        <v>5.2</v>
      </c>
      <c r="I44" s="62">
        <f t="shared" si="1"/>
        <v>5.7200000000000006</v>
      </c>
      <c r="J44" s="63" t="s">
        <v>383</v>
      </c>
      <c r="K44" s="63"/>
      <c r="L44" s="59"/>
      <c r="M44" s="63" t="s">
        <v>383</v>
      </c>
      <c r="N44" s="59"/>
      <c r="O44" s="59"/>
      <c r="P44" s="59"/>
      <c r="Q44" s="59"/>
      <c r="R44" s="82">
        <f>IFERROR(VLOOKUP(A44,'Customer Details'!$A$4:$C$11,3,FALSE),"")</f>
        <v>0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</row>
    <row r="45" spans="1:969 1940:1988" ht="12" customHeight="1" x14ac:dyDescent="0.25">
      <c r="A45" s="2" t="s">
        <v>114</v>
      </c>
      <c r="B45" s="4">
        <v>9206019</v>
      </c>
      <c r="C45" s="3" t="s">
        <v>303</v>
      </c>
      <c r="D45" s="2">
        <v>1</v>
      </c>
      <c r="E45" s="2" t="s">
        <v>551</v>
      </c>
      <c r="F45" s="28">
        <v>7.3</v>
      </c>
      <c r="G45" s="28">
        <v>8.0299999999999994</v>
      </c>
      <c r="H45" s="28">
        <f t="shared" si="0"/>
        <v>7.3</v>
      </c>
      <c r="I45" s="28">
        <f t="shared" si="1"/>
        <v>8.0300000000000011</v>
      </c>
      <c r="J45" s="32" t="s">
        <v>383</v>
      </c>
      <c r="K45" s="32"/>
      <c r="M45" s="32" t="s">
        <v>383</v>
      </c>
      <c r="O45" s="32" t="s">
        <v>383</v>
      </c>
      <c r="R45" s="76">
        <f>IFERROR(VLOOKUP(A45,'Customer Details'!$A$4:$C$11,3,FALSE),"")</f>
        <v>0</v>
      </c>
    </row>
    <row r="46" spans="1:969 1940:1988" ht="12" customHeight="1" x14ac:dyDescent="0.25">
      <c r="A46" s="2" t="s">
        <v>114</v>
      </c>
      <c r="B46" s="4">
        <v>9707026</v>
      </c>
      <c r="C46" s="3" t="s">
        <v>302</v>
      </c>
      <c r="D46" s="2">
        <v>1</v>
      </c>
      <c r="F46" s="28">
        <v>5.2</v>
      </c>
      <c r="G46" s="28">
        <v>5.72</v>
      </c>
      <c r="H46" s="28">
        <f t="shared" si="0"/>
        <v>5.2</v>
      </c>
      <c r="I46" s="28">
        <f t="shared" si="1"/>
        <v>5.7200000000000006</v>
      </c>
      <c r="J46" s="32" t="s">
        <v>383</v>
      </c>
      <c r="K46" s="32"/>
      <c r="M46" s="32" t="s">
        <v>383</v>
      </c>
      <c r="O46" s="32" t="s">
        <v>383</v>
      </c>
      <c r="P46" s="32" t="s">
        <v>383</v>
      </c>
      <c r="R46" s="76">
        <f>IFERROR(VLOOKUP(A46,'Customer Details'!$A$4:$C$11,3,FALSE),"")</f>
        <v>0</v>
      </c>
    </row>
    <row r="47" spans="1:969 1940:1988" s="47" customFormat="1" ht="12" customHeight="1" x14ac:dyDescent="0.25">
      <c r="A47" s="59" t="s">
        <v>114</v>
      </c>
      <c r="B47" s="60">
        <v>9751002</v>
      </c>
      <c r="C47" s="61" t="s">
        <v>244</v>
      </c>
      <c r="D47" s="59">
        <v>1</v>
      </c>
      <c r="E47" s="59"/>
      <c r="F47" s="62">
        <v>7.3</v>
      </c>
      <c r="G47" s="62">
        <v>8.0299999999999994</v>
      </c>
      <c r="H47" s="62">
        <f t="shared" si="0"/>
        <v>7.3</v>
      </c>
      <c r="I47" s="62">
        <f t="shared" si="1"/>
        <v>8.0300000000000011</v>
      </c>
      <c r="J47" s="63" t="s">
        <v>383</v>
      </c>
      <c r="K47" s="63"/>
      <c r="L47" s="59"/>
      <c r="M47" s="63" t="s">
        <v>383</v>
      </c>
      <c r="N47" s="59"/>
      <c r="O47" s="59"/>
      <c r="P47" s="59"/>
      <c r="Q47" s="59"/>
      <c r="R47" s="82">
        <f>IFERROR(VLOOKUP(A47,'Customer Details'!$A$4:$C$11,3,FALSE),"")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BVP47" s="5"/>
      <c r="BVQ47" s="5"/>
      <c r="BVR47" s="5"/>
      <c r="BVS47" s="5"/>
      <c r="BVT47" s="5"/>
      <c r="BVU47" s="5"/>
      <c r="BVV47" s="5"/>
      <c r="BVW47" s="5"/>
      <c r="BVX47" s="5"/>
      <c r="BVY47" s="5"/>
      <c r="BVZ47" s="5"/>
      <c r="BWA47" s="5"/>
      <c r="BWB47" s="5"/>
      <c r="BWC47" s="5"/>
      <c r="BWD47" s="5"/>
      <c r="BWE47" s="5"/>
      <c r="BWF47" s="5"/>
      <c r="BWG47" s="5"/>
      <c r="BWH47" s="5"/>
      <c r="BWI47" s="5"/>
      <c r="BWJ47" s="5"/>
      <c r="BWK47" s="5"/>
      <c r="BWL47" s="5"/>
      <c r="BWM47" s="5"/>
      <c r="BWN47" s="5"/>
      <c r="BWO47" s="5"/>
      <c r="BWP47" s="5"/>
      <c r="BWQ47" s="5"/>
      <c r="BWR47" s="5"/>
      <c r="BWS47" s="5"/>
      <c r="BWT47" s="5"/>
      <c r="BWU47" s="5"/>
      <c r="BWV47" s="5"/>
      <c r="BWW47" s="5"/>
      <c r="BWX47" s="5"/>
      <c r="BWY47" s="5"/>
      <c r="BWZ47" s="5"/>
      <c r="BXA47" s="5"/>
      <c r="BXB47" s="5"/>
      <c r="BXC47" s="5"/>
      <c r="BXD47" s="5"/>
      <c r="BXE47" s="5"/>
      <c r="BXF47" s="5"/>
      <c r="BXG47" s="5"/>
      <c r="BXH47" s="5"/>
      <c r="BXI47" s="5"/>
      <c r="BXJ47" s="5"/>
      <c r="BXK47" s="5"/>
      <c r="BXL47" s="5"/>
    </row>
    <row r="48" spans="1:969 1940:1988" s="47" customFormat="1" ht="12" customHeight="1" x14ac:dyDescent="0.25">
      <c r="A48" s="59" t="s">
        <v>114</v>
      </c>
      <c r="B48" s="60">
        <v>9707030</v>
      </c>
      <c r="C48" s="61" t="s">
        <v>243</v>
      </c>
      <c r="D48" s="59">
        <v>1</v>
      </c>
      <c r="E48" s="59"/>
      <c r="F48" s="62">
        <v>5.2</v>
      </c>
      <c r="G48" s="62">
        <v>5.72</v>
      </c>
      <c r="H48" s="62">
        <f t="shared" si="0"/>
        <v>5.2</v>
      </c>
      <c r="I48" s="62">
        <f t="shared" si="1"/>
        <v>5.7200000000000006</v>
      </c>
      <c r="J48" s="63" t="s">
        <v>383</v>
      </c>
      <c r="K48" s="63"/>
      <c r="L48" s="59"/>
      <c r="M48" s="63" t="s">
        <v>383</v>
      </c>
      <c r="N48" s="59"/>
      <c r="O48" s="59"/>
      <c r="P48" s="59"/>
      <c r="Q48" s="59"/>
      <c r="R48" s="82">
        <f>IFERROR(VLOOKUP(A48,'Customer Details'!$A$4:$C$11,3,FALSE),"")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  <c r="BXE48" s="5"/>
      <c r="BXF48" s="5"/>
      <c r="BXG48" s="5"/>
      <c r="BXH48" s="5"/>
      <c r="BXI48" s="5"/>
      <c r="BXJ48" s="5"/>
      <c r="BXK48" s="5"/>
      <c r="BXL48" s="5"/>
    </row>
    <row r="49" spans="1:969 1940:1988" ht="12" customHeight="1" x14ac:dyDescent="0.25">
      <c r="A49" s="2" t="s">
        <v>114</v>
      </c>
      <c r="B49" s="4">
        <v>9751013</v>
      </c>
      <c r="C49" s="3" t="s">
        <v>299</v>
      </c>
      <c r="D49" s="2">
        <v>1</v>
      </c>
      <c r="F49" s="28">
        <v>7.3</v>
      </c>
      <c r="G49" s="28">
        <v>8.0299999999999994</v>
      </c>
      <c r="H49" s="28">
        <f t="shared" si="0"/>
        <v>7.3</v>
      </c>
      <c r="I49" s="28">
        <f t="shared" si="1"/>
        <v>8.0300000000000011</v>
      </c>
      <c r="J49" s="32"/>
      <c r="K49" s="32"/>
      <c r="L49" s="32" t="s">
        <v>383</v>
      </c>
      <c r="M49" s="32" t="s">
        <v>383</v>
      </c>
      <c r="O49" s="32" t="s">
        <v>383</v>
      </c>
      <c r="P49" s="32" t="s">
        <v>383</v>
      </c>
      <c r="R49" s="76">
        <f>IFERROR(VLOOKUP(A49,'Customer Details'!$A$4:$C$11,3,FALSE),"")</f>
        <v>0</v>
      </c>
    </row>
    <row r="50" spans="1:969 1940:1988" ht="12" customHeight="1" x14ac:dyDescent="0.25">
      <c r="A50" s="2" t="s">
        <v>114</v>
      </c>
      <c r="B50" s="4">
        <v>9707033</v>
      </c>
      <c r="C50" s="3" t="s">
        <v>298</v>
      </c>
      <c r="D50" s="2">
        <v>1</v>
      </c>
      <c r="F50" s="28">
        <v>5.2</v>
      </c>
      <c r="G50" s="28">
        <v>5.72</v>
      </c>
      <c r="H50" s="28">
        <f t="shared" si="0"/>
        <v>5.2</v>
      </c>
      <c r="I50" s="28">
        <f t="shared" si="1"/>
        <v>5.7200000000000006</v>
      </c>
      <c r="J50" s="32"/>
      <c r="K50" s="32"/>
      <c r="L50" s="32" t="s">
        <v>383</v>
      </c>
      <c r="M50" s="32" t="s">
        <v>383</v>
      </c>
      <c r="O50" s="32" t="s">
        <v>383</v>
      </c>
      <c r="P50" s="32" t="s">
        <v>383</v>
      </c>
      <c r="R50" s="76">
        <f>IFERROR(VLOOKUP(A50,'Customer Details'!$A$4:$C$11,3,FALSE),"")</f>
        <v>0</v>
      </c>
    </row>
    <row r="51" spans="1:969 1940:1988" s="47" customFormat="1" ht="12" customHeight="1" x14ac:dyDescent="0.25">
      <c r="A51" s="59" t="s">
        <v>114</v>
      </c>
      <c r="B51" s="60">
        <v>9751013</v>
      </c>
      <c r="C51" s="61" t="s">
        <v>166</v>
      </c>
      <c r="D51" s="59">
        <v>1</v>
      </c>
      <c r="E51" s="59"/>
      <c r="F51" s="62">
        <v>7.3</v>
      </c>
      <c r="G51" s="62">
        <v>8.0299999999999994</v>
      </c>
      <c r="H51" s="62">
        <f t="shared" si="0"/>
        <v>7.3</v>
      </c>
      <c r="I51" s="62">
        <f t="shared" si="1"/>
        <v>8.0300000000000011</v>
      </c>
      <c r="J51" s="63"/>
      <c r="K51" s="63"/>
      <c r="L51" s="63" t="s">
        <v>383</v>
      </c>
      <c r="M51" s="59"/>
      <c r="N51" s="59"/>
      <c r="O51" s="63" t="s">
        <v>383</v>
      </c>
      <c r="P51" s="59"/>
      <c r="Q51" s="59"/>
      <c r="R51" s="82">
        <f>IFERROR(VLOOKUP(A51,'Customer Details'!$A$4:$C$11,3,FALSE),"")</f>
        <v>0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</row>
    <row r="52" spans="1:969 1940:1988" s="47" customFormat="1" ht="12" customHeight="1" x14ac:dyDescent="0.25">
      <c r="A52" s="59" t="s">
        <v>114</v>
      </c>
      <c r="B52" s="60">
        <v>9707029</v>
      </c>
      <c r="C52" s="61" t="s">
        <v>167</v>
      </c>
      <c r="D52" s="59">
        <v>1</v>
      </c>
      <c r="E52" s="59"/>
      <c r="F52" s="62">
        <v>5.2</v>
      </c>
      <c r="G52" s="62">
        <v>5.72</v>
      </c>
      <c r="H52" s="62">
        <f t="shared" si="0"/>
        <v>5.2</v>
      </c>
      <c r="I52" s="62">
        <f t="shared" si="1"/>
        <v>5.7200000000000006</v>
      </c>
      <c r="J52" s="63"/>
      <c r="K52" s="63"/>
      <c r="L52" s="63" t="s">
        <v>383</v>
      </c>
      <c r="M52" s="59"/>
      <c r="N52" s="59"/>
      <c r="O52" s="63" t="s">
        <v>383</v>
      </c>
      <c r="P52" s="59"/>
      <c r="Q52" s="59"/>
      <c r="R52" s="82">
        <f>IFERROR(VLOOKUP(A52,'Customer Details'!$A$4:$C$11,3,FALSE),"")</f>
        <v>0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  <c r="BXE52" s="5"/>
      <c r="BXF52" s="5"/>
      <c r="BXG52" s="5"/>
      <c r="BXH52" s="5"/>
      <c r="BXI52" s="5"/>
      <c r="BXJ52" s="5"/>
      <c r="BXK52" s="5"/>
      <c r="BXL52" s="5"/>
    </row>
    <row r="53" spans="1:969 1940:1988" ht="12" customHeight="1" x14ac:dyDescent="0.25">
      <c r="A53" s="2" t="s">
        <v>114</v>
      </c>
      <c r="B53" s="4">
        <v>9751002</v>
      </c>
      <c r="C53" s="3" t="s">
        <v>155</v>
      </c>
      <c r="D53" s="2">
        <v>1</v>
      </c>
      <c r="F53" s="28">
        <v>7.3</v>
      </c>
      <c r="G53" s="28">
        <v>8.0299999999999994</v>
      </c>
      <c r="H53" s="28">
        <f t="shared" si="0"/>
        <v>7.3</v>
      </c>
      <c r="I53" s="28">
        <f t="shared" si="1"/>
        <v>8.0300000000000011</v>
      </c>
      <c r="J53" s="32"/>
      <c r="K53" s="32"/>
      <c r="L53" s="32" t="s">
        <v>383</v>
      </c>
      <c r="M53" s="32" t="s">
        <v>383</v>
      </c>
      <c r="O53" s="32" t="s">
        <v>383</v>
      </c>
      <c r="R53" s="76">
        <f>IFERROR(VLOOKUP(A53,'Customer Details'!$A$4:$C$11,3,FALSE),"")</f>
        <v>0</v>
      </c>
    </row>
    <row r="54" spans="1:969 1940:1988" ht="12" customHeight="1" x14ac:dyDescent="0.25">
      <c r="A54" s="2" t="s">
        <v>114</v>
      </c>
      <c r="B54" s="4">
        <v>9707030</v>
      </c>
      <c r="C54" s="3" t="s">
        <v>154</v>
      </c>
      <c r="D54" s="2">
        <v>1</v>
      </c>
      <c r="F54" s="28">
        <v>5.2</v>
      </c>
      <c r="G54" s="28">
        <v>5.72</v>
      </c>
      <c r="H54" s="28">
        <f t="shared" si="0"/>
        <v>5.2</v>
      </c>
      <c r="I54" s="28">
        <f t="shared" si="1"/>
        <v>5.7200000000000006</v>
      </c>
      <c r="J54" s="32"/>
      <c r="K54" s="32"/>
      <c r="L54" s="32" t="s">
        <v>383</v>
      </c>
      <c r="M54" s="32" t="s">
        <v>383</v>
      </c>
      <c r="O54" s="32" t="s">
        <v>383</v>
      </c>
      <c r="R54" s="76">
        <f>IFERROR(VLOOKUP(A54,'Customer Details'!$A$4:$C$11,3,FALSE),"")</f>
        <v>0</v>
      </c>
    </row>
    <row r="55" spans="1:969 1940:1988" s="47" customFormat="1" ht="12" customHeight="1" x14ac:dyDescent="0.25">
      <c r="A55" s="59" t="s">
        <v>114</v>
      </c>
      <c r="B55" s="60">
        <v>9751002</v>
      </c>
      <c r="C55" s="61" t="s">
        <v>156</v>
      </c>
      <c r="D55" s="59">
        <v>1</v>
      </c>
      <c r="E55" s="59"/>
      <c r="F55" s="62">
        <v>7.3</v>
      </c>
      <c r="G55" s="62">
        <v>8.0299999999999994</v>
      </c>
      <c r="H55" s="62">
        <f t="shared" si="0"/>
        <v>7.3</v>
      </c>
      <c r="I55" s="62">
        <f t="shared" si="1"/>
        <v>8.0300000000000011</v>
      </c>
      <c r="J55" s="63"/>
      <c r="K55" s="63"/>
      <c r="L55" s="63" t="s">
        <v>383</v>
      </c>
      <c r="M55" s="59"/>
      <c r="N55" s="59"/>
      <c r="O55" s="63" t="s">
        <v>383</v>
      </c>
      <c r="P55" s="59"/>
      <c r="Q55" s="59"/>
      <c r="R55" s="82">
        <f>IFERROR(VLOOKUP(A55,'Customer Details'!$A$4:$C$11,3,FALSE),"")</f>
        <v>0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BVP55" s="5"/>
      <c r="BVQ55" s="5"/>
      <c r="BVR55" s="5"/>
      <c r="BVS55" s="5"/>
      <c r="BVT55" s="5"/>
      <c r="BVU55" s="5"/>
      <c r="BVV55" s="5"/>
      <c r="BVW55" s="5"/>
      <c r="BVX55" s="5"/>
      <c r="BVY55" s="5"/>
      <c r="BVZ55" s="5"/>
      <c r="BWA55" s="5"/>
      <c r="BWB55" s="5"/>
      <c r="BWC55" s="5"/>
      <c r="BWD55" s="5"/>
      <c r="BWE55" s="5"/>
      <c r="BWF55" s="5"/>
      <c r="BWG55" s="5"/>
      <c r="BWH55" s="5"/>
      <c r="BWI55" s="5"/>
      <c r="BWJ55" s="5"/>
      <c r="BWK55" s="5"/>
      <c r="BWL55" s="5"/>
      <c r="BWM55" s="5"/>
      <c r="BWN55" s="5"/>
      <c r="BWO55" s="5"/>
      <c r="BWP55" s="5"/>
      <c r="BWQ55" s="5"/>
      <c r="BWR55" s="5"/>
      <c r="BWS55" s="5"/>
      <c r="BWT55" s="5"/>
      <c r="BWU55" s="5"/>
      <c r="BWV55" s="5"/>
      <c r="BWW55" s="5"/>
      <c r="BWX55" s="5"/>
      <c r="BWY55" s="5"/>
      <c r="BWZ55" s="5"/>
      <c r="BXA55" s="5"/>
      <c r="BXB55" s="5"/>
      <c r="BXC55" s="5"/>
      <c r="BXD55" s="5"/>
      <c r="BXE55" s="5"/>
      <c r="BXF55" s="5"/>
      <c r="BXG55" s="5"/>
      <c r="BXH55" s="5"/>
      <c r="BXI55" s="5"/>
      <c r="BXJ55" s="5"/>
      <c r="BXK55" s="5"/>
      <c r="BXL55" s="5"/>
    </row>
    <row r="56" spans="1:969 1940:1988" s="47" customFormat="1" ht="12" customHeight="1" x14ac:dyDescent="0.25">
      <c r="A56" s="59" t="s">
        <v>114</v>
      </c>
      <c r="B56" s="60">
        <v>9707030</v>
      </c>
      <c r="C56" s="61" t="s">
        <v>157</v>
      </c>
      <c r="D56" s="59">
        <v>1</v>
      </c>
      <c r="E56" s="59"/>
      <c r="F56" s="62">
        <v>5.2</v>
      </c>
      <c r="G56" s="62">
        <v>5.72</v>
      </c>
      <c r="H56" s="62">
        <f t="shared" si="0"/>
        <v>5.2</v>
      </c>
      <c r="I56" s="62">
        <f t="shared" si="1"/>
        <v>5.7200000000000006</v>
      </c>
      <c r="J56" s="63"/>
      <c r="K56" s="63"/>
      <c r="L56" s="63" t="s">
        <v>383</v>
      </c>
      <c r="M56" s="59"/>
      <c r="N56" s="59"/>
      <c r="O56" s="63" t="s">
        <v>383</v>
      </c>
      <c r="P56" s="59"/>
      <c r="Q56" s="59"/>
      <c r="R56" s="82">
        <f>IFERROR(VLOOKUP(A56,'Customer Details'!$A$4:$C$11,3,FALSE),"")</f>
        <v>0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</row>
    <row r="57" spans="1:969 1940:1988" s="47" customFormat="1" ht="12" customHeight="1" x14ac:dyDescent="0.25">
      <c r="A57" s="2" t="s">
        <v>114</v>
      </c>
      <c r="B57" s="4">
        <v>9751002</v>
      </c>
      <c r="C57" s="3" t="s">
        <v>451</v>
      </c>
      <c r="D57" s="2">
        <v>1</v>
      </c>
      <c r="E57" s="2"/>
      <c r="F57" s="28">
        <v>7.3</v>
      </c>
      <c r="G57" s="28">
        <v>8.0299999999999994</v>
      </c>
      <c r="H57" s="28">
        <f t="shared" si="0"/>
        <v>7.3</v>
      </c>
      <c r="I57" s="28">
        <f t="shared" si="1"/>
        <v>8.0300000000000011</v>
      </c>
      <c r="J57" s="32"/>
      <c r="K57" s="32"/>
      <c r="L57" s="32" t="s">
        <v>383</v>
      </c>
      <c r="M57" s="2"/>
      <c r="N57" s="2"/>
      <c r="O57" s="32" t="s">
        <v>383</v>
      </c>
      <c r="P57" s="2"/>
      <c r="Q57" s="2"/>
      <c r="R57" s="76">
        <f>IFERROR(VLOOKUP(A57,'Customer Details'!$A$4:$C$11,3,FALSE),"")</f>
        <v>0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BVP57" s="5"/>
      <c r="BVQ57" s="5"/>
      <c r="BVR57" s="5"/>
      <c r="BVS57" s="5"/>
      <c r="BVT57" s="5"/>
      <c r="BVU57" s="5"/>
      <c r="BVV57" s="5"/>
      <c r="BVW57" s="5"/>
      <c r="BVX57" s="5"/>
      <c r="BVY57" s="5"/>
      <c r="BVZ57" s="5"/>
      <c r="BWA57" s="5"/>
      <c r="BWB57" s="5"/>
      <c r="BWC57" s="5"/>
      <c r="BWD57" s="5"/>
      <c r="BWE57" s="5"/>
      <c r="BWF57" s="5"/>
      <c r="BWG57" s="5"/>
      <c r="BWH57" s="5"/>
      <c r="BWI57" s="5"/>
      <c r="BWJ57" s="5"/>
      <c r="BWK57" s="5"/>
      <c r="BWL57" s="5"/>
      <c r="BWM57" s="5"/>
      <c r="BWN57" s="5"/>
      <c r="BWO57" s="5"/>
      <c r="BWP57" s="5"/>
      <c r="BWQ57" s="5"/>
      <c r="BWR57" s="5"/>
      <c r="BWS57" s="5"/>
      <c r="BWT57" s="5"/>
      <c r="BWU57" s="5"/>
      <c r="BWV57" s="5"/>
      <c r="BWW57" s="5"/>
      <c r="BWX57" s="5"/>
      <c r="BWY57" s="5"/>
      <c r="BWZ57" s="5"/>
      <c r="BXA57" s="5"/>
      <c r="BXB57" s="5"/>
      <c r="BXC57" s="5"/>
      <c r="BXD57" s="5"/>
      <c r="BXE57" s="5"/>
      <c r="BXF57" s="5"/>
      <c r="BXG57" s="5"/>
      <c r="BXH57" s="5"/>
      <c r="BXI57" s="5"/>
      <c r="BXJ57" s="5"/>
      <c r="BXK57" s="5"/>
      <c r="BXL57" s="5"/>
    </row>
    <row r="58" spans="1:969 1940:1988" s="47" customFormat="1" ht="12" customHeight="1" x14ac:dyDescent="0.25">
      <c r="A58" s="2" t="s">
        <v>114</v>
      </c>
      <c r="B58" s="4">
        <v>9701047</v>
      </c>
      <c r="C58" s="3" t="s">
        <v>452</v>
      </c>
      <c r="D58" s="2">
        <v>1</v>
      </c>
      <c r="E58" s="2"/>
      <c r="F58" s="28">
        <v>5.2</v>
      </c>
      <c r="G58" s="28">
        <v>5.72</v>
      </c>
      <c r="H58" s="28">
        <f t="shared" si="0"/>
        <v>5.2</v>
      </c>
      <c r="I58" s="28">
        <f t="shared" si="1"/>
        <v>5.7200000000000006</v>
      </c>
      <c r="J58" s="32"/>
      <c r="K58" s="32"/>
      <c r="L58" s="32" t="s">
        <v>383</v>
      </c>
      <c r="M58" s="2"/>
      <c r="N58" s="2"/>
      <c r="O58" s="32" t="s">
        <v>383</v>
      </c>
      <c r="P58" s="2"/>
      <c r="Q58" s="2"/>
      <c r="R58" s="76">
        <f>IFERROR(VLOOKUP(A58,'Customer Details'!$A$4:$C$11,3,FALSE),"")</f>
        <v>0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BVP58" s="5"/>
      <c r="BVQ58" s="5"/>
      <c r="BVR58" s="5"/>
      <c r="BVS58" s="5"/>
      <c r="BVT58" s="5"/>
      <c r="BVU58" s="5"/>
      <c r="BVV58" s="5"/>
      <c r="BVW58" s="5"/>
      <c r="BVX58" s="5"/>
      <c r="BVY58" s="5"/>
      <c r="BVZ58" s="5"/>
      <c r="BWA58" s="5"/>
      <c r="BWB58" s="5"/>
      <c r="BWC58" s="5"/>
      <c r="BWD58" s="5"/>
      <c r="BWE58" s="5"/>
      <c r="BWF58" s="5"/>
      <c r="BWG58" s="5"/>
      <c r="BWH58" s="5"/>
      <c r="BWI58" s="5"/>
      <c r="BWJ58" s="5"/>
      <c r="BWK58" s="5"/>
      <c r="BWL58" s="5"/>
      <c r="BWM58" s="5"/>
      <c r="BWN58" s="5"/>
      <c r="BWO58" s="5"/>
      <c r="BWP58" s="5"/>
      <c r="BWQ58" s="5"/>
      <c r="BWR58" s="5"/>
      <c r="BWS58" s="5"/>
      <c r="BWT58" s="5"/>
      <c r="BWU58" s="5"/>
      <c r="BWV58" s="5"/>
      <c r="BWW58" s="5"/>
      <c r="BWX58" s="5"/>
      <c r="BWY58" s="5"/>
      <c r="BWZ58" s="5"/>
      <c r="BXA58" s="5"/>
      <c r="BXB58" s="5"/>
      <c r="BXC58" s="5"/>
      <c r="BXD58" s="5"/>
      <c r="BXE58" s="5"/>
      <c r="BXF58" s="5"/>
      <c r="BXG58" s="5"/>
      <c r="BXH58" s="5"/>
      <c r="BXI58" s="5"/>
      <c r="BXJ58" s="5"/>
      <c r="BXK58" s="5"/>
      <c r="BXL58" s="5"/>
    </row>
    <row r="59" spans="1:969 1940:1988" s="47" customFormat="1" ht="12" customHeight="1" x14ac:dyDescent="0.25">
      <c r="A59" s="59" t="s">
        <v>114</v>
      </c>
      <c r="B59" s="60">
        <v>9751005</v>
      </c>
      <c r="C59" s="61" t="s">
        <v>205</v>
      </c>
      <c r="D59" s="59">
        <v>1</v>
      </c>
      <c r="E59" s="59"/>
      <c r="F59" s="62">
        <v>7.3</v>
      </c>
      <c r="G59" s="62">
        <v>8.0299999999999994</v>
      </c>
      <c r="H59" s="62">
        <f t="shared" si="0"/>
        <v>7.3</v>
      </c>
      <c r="I59" s="62">
        <f t="shared" si="1"/>
        <v>8.0300000000000011</v>
      </c>
      <c r="J59" s="63"/>
      <c r="K59" s="63"/>
      <c r="L59" s="63" t="s">
        <v>383</v>
      </c>
      <c r="M59" s="63" t="s">
        <v>383</v>
      </c>
      <c r="N59" s="59"/>
      <c r="O59" s="63" t="s">
        <v>383</v>
      </c>
      <c r="P59" s="59"/>
      <c r="Q59" s="59"/>
      <c r="R59" s="82">
        <f>IFERROR(VLOOKUP(A59,'Customer Details'!$A$4:$C$11,3,FALSE),"")</f>
        <v>0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BVP59" s="5"/>
      <c r="BVQ59" s="5"/>
      <c r="BVR59" s="5"/>
      <c r="BVS59" s="5"/>
      <c r="BVT59" s="5"/>
      <c r="BVU59" s="5"/>
      <c r="BVV59" s="5"/>
      <c r="BVW59" s="5"/>
      <c r="BVX59" s="5"/>
      <c r="BVY59" s="5"/>
      <c r="BVZ59" s="5"/>
      <c r="BWA59" s="5"/>
      <c r="BWB59" s="5"/>
      <c r="BWC59" s="5"/>
      <c r="BWD59" s="5"/>
      <c r="BWE59" s="5"/>
      <c r="BWF59" s="5"/>
      <c r="BWG59" s="5"/>
      <c r="BWH59" s="5"/>
      <c r="BWI59" s="5"/>
      <c r="BWJ59" s="5"/>
      <c r="BWK59" s="5"/>
      <c r="BWL59" s="5"/>
      <c r="BWM59" s="5"/>
      <c r="BWN59" s="5"/>
      <c r="BWO59" s="5"/>
      <c r="BWP59" s="5"/>
      <c r="BWQ59" s="5"/>
      <c r="BWR59" s="5"/>
      <c r="BWS59" s="5"/>
      <c r="BWT59" s="5"/>
      <c r="BWU59" s="5"/>
      <c r="BWV59" s="5"/>
      <c r="BWW59" s="5"/>
      <c r="BWX59" s="5"/>
      <c r="BWY59" s="5"/>
      <c r="BWZ59" s="5"/>
      <c r="BXA59" s="5"/>
      <c r="BXB59" s="5"/>
      <c r="BXC59" s="5"/>
      <c r="BXD59" s="5"/>
      <c r="BXE59" s="5"/>
      <c r="BXF59" s="5"/>
      <c r="BXG59" s="5"/>
      <c r="BXH59" s="5"/>
      <c r="BXI59" s="5"/>
      <c r="BXJ59" s="5"/>
      <c r="BXK59" s="5"/>
      <c r="BXL59" s="5"/>
    </row>
    <row r="60" spans="1:969 1940:1988" s="47" customFormat="1" ht="12" customHeight="1" x14ac:dyDescent="0.25">
      <c r="A60" s="59" t="s">
        <v>114</v>
      </c>
      <c r="B60" s="60">
        <v>9707034</v>
      </c>
      <c r="C60" s="61" t="s">
        <v>82</v>
      </c>
      <c r="D60" s="59">
        <v>1</v>
      </c>
      <c r="E60" s="59"/>
      <c r="F60" s="62">
        <v>5.2</v>
      </c>
      <c r="G60" s="62">
        <v>5.72</v>
      </c>
      <c r="H60" s="62">
        <f t="shared" si="0"/>
        <v>5.2</v>
      </c>
      <c r="I60" s="62">
        <f t="shared" si="1"/>
        <v>5.7200000000000006</v>
      </c>
      <c r="J60" s="63"/>
      <c r="K60" s="63"/>
      <c r="L60" s="63" t="s">
        <v>383</v>
      </c>
      <c r="M60" s="63" t="s">
        <v>383</v>
      </c>
      <c r="N60" s="59"/>
      <c r="O60" s="63" t="s">
        <v>383</v>
      </c>
      <c r="P60" s="59"/>
      <c r="Q60" s="59"/>
      <c r="R60" s="82">
        <f>IFERROR(VLOOKUP(A60,'Customer Details'!$A$4:$C$11,3,FALSE),"")</f>
        <v>0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</row>
    <row r="61" spans="1:969 1940:1988" ht="12" customHeight="1" x14ac:dyDescent="0.25">
      <c r="A61" s="2" t="s">
        <v>114</v>
      </c>
      <c r="B61" s="4">
        <v>9751005</v>
      </c>
      <c r="C61" s="3" t="s">
        <v>44</v>
      </c>
      <c r="D61" s="2">
        <v>1</v>
      </c>
      <c r="F61" s="28">
        <v>7.3</v>
      </c>
      <c r="G61" s="28">
        <v>8.0299999999999994</v>
      </c>
      <c r="H61" s="28">
        <f t="shared" si="0"/>
        <v>7.3</v>
      </c>
      <c r="I61" s="28">
        <f t="shared" si="1"/>
        <v>8.0300000000000011</v>
      </c>
      <c r="J61" s="32"/>
      <c r="K61" s="32"/>
      <c r="L61" s="32" t="s">
        <v>383</v>
      </c>
      <c r="M61" s="32" t="s">
        <v>383</v>
      </c>
      <c r="O61" s="32" t="s">
        <v>383</v>
      </c>
      <c r="R61" s="76">
        <f>IFERROR(VLOOKUP(A61,'Customer Details'!$A$4:$C$11,3,FALSE),"")</f>
        <v>0</v>
      </c>
    </row>
    <row r="62" spans="1:969 1940:1988" ht="12" customHeight="1" x14ac:dyDescent="0.25">
      <c r="A62" s="2" t="s">
        <v>114</v>
      </c>
      <c r="B62" s="4">
        <v>9128424</v>
      </c>
      <c r="C62" s="3" t="s">
        <v>43</v>
      </c>
      <c r="D62" s="2">
        <v>1</v>
      </c>
      <c r="F62" s="28">
        <v>5.2</v>
      </c>
      <c r="G62" s="28">
        <v>5.72</v>
      </c>
      <c r="H62" s="28">
        <f t="shared" si="0"/>
        <v>5.2</v>
      </c>
      <c r="I62" s="28">
        <f t="shared" si="1"/>
        <v>5.7200000000000006</v>
      </c>
      <c r="J62" s="32"/>
      <c r="K62" s="32"/>
      <c r="L62" s="32" t="s">
        <v>383</v>
      </c>
      <c r="M62" s="32" t="s">
        <v>383</v>
      </c>
      <c r="O62" s="32" t="s">
        <v>383</v>
      </c>
      <c r="R62" s="76">
        <f>IFERROR(VLOOKUP(A62,'Customer Details'!$A$4:$C$11,3,FALSE),"")</f>
        <v>0</v>
      </c>
    </row>
    <row r="63" spans="1:969 1940:1988" s="47" customFormat="1" ht="12" customHeight="1" x14ac:dyDescent="0.25">
      <c r="A63" s="59" t="s">
        <v>114</v>
      </c>
      <c r="B63" s="60">
        <v>9410303</v>
      </c>
      <c r="C63" s="61" t="s">
        <v>248</v>
      </c>
      <c r="D63" s="59">
        <v>1</v>
      </c>
      <c r="E63" s="59" t="s">
        <v>551</v>
      </c>
      <c r="F63" s="62">
        <v>7.3</v>
      </c>
      <c r="G63" s="62">
        <v>8.0299999999999994</v>
      </c>
      <c r="H63" s="62">
        <f t="shared" si="0"/>
        <v>7.3</v>
      </c>
      <c r="I63" s="62">
        <f t="shared" si="1"/>
        <v>8.0300000000000011</v>
      </c>
      <c r="J63" s="63"/>
      <c r="K63" s="63"/>
      <c r="L63" s="63" t="s">
        <v>383</v>
      </c>
      <c r="M63" s="63" t="s">
        <v>383</v>
      </c>
      <c r="N63" s="59"/>
      <c r="O63" s="63" t="s">
        <v>383</v>
      </c>
      <c r="P63" s="59"/>
      <c r="Q63" s="59"/>
      <c r="R63" s="82">
        <f>IFERROR(VLOOKUP(A63,'Customer Details'!$A$4:$C$11,3,FALSE),"")</f>
        <v>0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</row>
    <row r="64" spans="1:969 1940:1988" s="47" customFormat="1" ht="12" customHeight="1" x14ac:dyDescent="0.25">
      <c r="A64" s="59" t="s">
        <v>114</v>
      </c>
      <c r="B64" s="60">
        <v>9128429</v>
      </c>
      <c r="C64" s="61" t="s">
        <v>247</v>
      </c>
      <c r="D64" s="59">
        <v>1</v>
      </c>
      <c r="E64" s="59" t="s">
        <v>551</v>
      </c>
      <c r="F64" s="62">
        <v>5.2</v>
      </c>
      <c r="G64" s="62">
        <v>5.72</v>
      </c>
      <c r="H64" s="62">
        <f t="shared" si="0"/>
        <v>5.2</v>
      </c>
      <c r="I64" s="62">
        <f t="shared" si="1"/>
        <v>5.7200000000000006</v>
      </c>
      <c r="J64" s="63"/>
      <c r="K64" s="63"/>
      <c r="L64" s="63" t="s">
        <v>383</v>
      </c>
      <c r="M64" s="63" t="s">
        <v>383</v>
      </c>
      <c r="N64" s="59"/>
      <c r="O64" s="63" t="s">
        <v>383</v>
      </c>
      <c r="P64" s="59"/>
      <c r="Q64" s="59"/>
      <c r="R64" s="82">
        <f>IFERROR(VLOOKUP(A64,'Customer Details'!$A$4:$C$11,3,FALSE),"")</f>
        <v>0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</row>
    <row r="65" spans="1:969 1940:1988" ht="12" customHeight="1" x14ac:dyDescent="0.25">
      <c r="A65" s="2" t="s">
        <v>114</v>
      </c>
      <c r="B65" s="4">
        <v>9761011</v>
      </c>
      <c r="C65" s="3" t="s">
        <v>401</v>
      </c>
      <c r="D65" s="2">
        <v>1</v>
      </c>
      <c r="E65" s="2" t="s">
        <v>551</v>
      </c>
      <c r="F65" s="28">
        <v>11.4</v>
      </c>
      <c r="G65" s="28">
        <v>12.54</v>
      </c>
      <c r="H65" s="28">
        <f t="shared" si="0"/>
        <v>11.4</v>
      </c>
      <c r="I65" s="28">
        <f t="shared" si="1"/>
        <v>12.540000000000001</v>
      </c>
      <c r="J65" s="32"/>
      <c r="K65" s="32"/>
      <c r="L65" s="32" t="s">
        <v>383</v>
      </c>
      <c r="M65" s="32" t="s">
        <v>383</v>
      </c>
      <c r="O65" s="32" t="s">
        <v>383</v>
      </c>
      <c r="R65" s="76">
        <f>IFERROR(VLOOKUP(A65,'Customer Details'!$A$4:$C$11,3,FALSE),"")</f>
        <v>0</v>
      </c>
    </row>
    <row r="66" spans="1:969 1940:1988" ht="12" customHeight="1" x14ac:dyDescent="0.25">
      <c r="A66" s="2" t="s">
        <v>114</v>
      </c>
      <c r="B66" s="4">
        <v>9707026</v>
      </c>
      <c r="C66" s="3" t="s">
        <v>302</v>
      </c>
      <c r="D66" s="2">
        <v>1</v>
      </c>
      <c r="F66" s="28">
        <v>5.2</v>
      </c>
      <c r="G66" s="28">
        <v>5.72</v>
      </c>
      <c r="H66" s="28">
        <f t="shared" si="0"/>
        <v>5.2</v>
      </c>
      <c r="I66" s="28">
        <f t="shared" si="1"/>
        <v>5.7200000000000006</v>
      </c>
      <c r="J66" s="32"/>
      <c r="K66" s="32"/>
      <c r="L66" s="32" t="s">
        <v>383</v>
      </c>
      <c r="M66" s="32" t="s">
        <v>383</v>
      </c>
      <c r="O66" s="32" t="s">
        <v>383</v>
      </c>
      <c r="R66" s="76">
        <f>IFERROR(VLOOKUP(A66,'Customer Details'!$A$4:$C$11,3,FALSE),"")</f>
        <v>0</v>
      </c>
    </row>
    <row r="67" spans="1:969 1940:1988" ht="12" customHeight="1" x14ac:dyDescent="0.25">
      <c r="A67" s="2" t="s">
        <v>114</v>
      </c>
      <c r="B67" s="4">
        <v>9277167</v>
      </c>
      <c r="C67" s="3" t="s">
        <v>402</v>
      </c>
      <c r="D67" s="2">
        <v>1</v>
      </c>
      <c r="E67" s="2" t="s">
        <v>551</v>
      </c>
      <c r="F67" s="28">
        <v>16.600000000000001</v>
      </c>
      <c r="G67" s="28">
        <v>18.260000000000002</v>
      </c>
      <c r="H67" s="28">
        <f t="shared" si="0"/>
        <v>16.600000000000001</v>
      </c>
      <c r="I67" s="28">
        <f t="shared" si="1"/>
        <v>18.260000000000002</v>
      </c>
      <c r="J67" s="32"/>
      <c r="K67" s="32"/>
      <c r="L67" s="32" t="s">
        <v>383</v>
      </c>
      <c r="M67" s="32" t="s">
        <v>383</v>
      </c>
      <c r="O67" s="32" t="s">
        <v>383</v>
      </c>
      <c r="R67" s="76">
        <f>IFERROR(VLOOKUP(A67,'Customer Details'!$A$4:$C$11,3,FALSE),"")</f>
        <v>0</v>
      </c>
    </row>
    <row r="68" spans="1:969 1940:1988" s="47" customFormat="1" ht="12" customHeight="1" x14ac:dyDescent="0.25">
      <c r="A68" s="59" t="s">
        <v>114</v>
      </c>
      <c r="B68" s="60">
        <v>9761002</v>
      </c>
      <c r="C68" s="61" t="s">
        <v>40</v>
      </c>
      <c r="D68" s="59">
        <v>1</v>
      </c>
      <c r="E68" s="59"/>
      <c r="F68" s="62">
        <v>7.3</v>
      </c>
      <c r="G68" s="62">
        <v>8.0299999999999994</v>
      </c>
      <c r="H68" s="62">
        <f t="shared" si="0"/>
        <v>7.3</v>
      </c>
      <c r="I68" s="62">
        <f t="shared" si="1"/>
        <v>8.0300000000000011</v>
      </c>
      <c r="J68" s="63"/>
      <c r="K68" s="63"/>
      <c r="L68" s="63"/>
      <c r="M68" s="63"/>
      <c r="N68" s="59"/>
      <c r="O68" s="63"/>
      <c r="P68" s="63" t="s">
        <v>383</v>
      </c>
      <c r="Q68" s="59"/>
      <c r="R68" s="82">
        <f>IFERROR(VLOOKUP(A68,'Customer Details'!$A$4:$C$11,3,FALSE),"")</f>
        <v>0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</row>
    <row r="69" spans="1:969 1940:1988" s="47" customFormat="1" ht="12" customHeight="1" x14ac:dyDescent="0.25">
      <c r="A69" s="59" t="s">
        <v>114</v>
      </c>
      <c r="B69" s="60">
        <v>9707026</v>
      </c>
      <c r="C69" s="61" t="s">
        <v>302</v>
      </c>
      <c r="D69" s="59">
        <v>1</v>
      </c>
      <c r="E69" s="59"/>
      <c r="F69" s="62">
        <v>5.2</v>
      </c>
      <c r="G69" s="62">
        <v>5.72</v>
      </c>
      <c r="H69" s="62">
        <f t="shared" si="0"/>
        <v>5.2</v>
      </c>
      <c r="I69" s="62">
        <f t="shared" si="1"/>
        <v>5.7200000000000006</v>
      </c>
      <c r="J69" s="63"/>
      <c r="K69" s="63"/>
      <c r="L69" s="63"/>
      <c r="M69" s="63"/>
      <c r="N69" s="59"/>
      <c r="O69" s="63"/>
      <c r="P69" s="63" t="s">
        <v>383</v>
      </c>
      <c r="Q69" s="59"/>
      <c r="R69" s="82">
        <f>IFERROR(VLOOKUP(A69,'Customer Details'!$A$4:$C$11,3,FALSE),"")</f>
        <v>0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BVP69" s="5"/>
      <c r="BVQ69" s="5"/>
      <c r="BVR69" s="5"/>
      <c r="BVS69" s="5"/>
      <c r="BVT69" s="5"/>
      <c r="BVU69" s="5"/>
      <c r="BVV69" s="5"/>
      <c r="BVW69" s="5"/>
      <c r="BVX69" s="5"/>
      <c r="BVY69" s="5"/>
      <c r="BVZ69" s="5"/>
      <c r="BWA69" s="5"/>
      <c r="BWB69" s="5"/>
      <c r="BWC69" s="5"/>
      <c r="BWD69" s="5"/>
      <c r="BWE69" s="5"/>
      <c r="BWF69" s="5"/>
      <c r="BWG69" s="5"/>
      <c r="BWH69" s="5"/>
      <c r="BWI69" s="5"/>
      <c r="BWJ69" s="5"/>
      <c r="BWK69" s="5"/>
      <c r="BWL69" s="5"/>
      <c r="BWM69" s="5"/>
      <c r="BWN69" s="5"/>
      <c r="BWO69" s="5"/>
      <c r="BWP69" s="5"/>
      <c r="BWQ69" s="5"/>
      <c r="BWR69" s="5"/>
      <c r="BWS69" s="5"/>
      <c r="BWT69" s="5"/>
      <c r="BWU69" s="5"/>
      <c r="BWV69" s="5"/>
      <c r="BWW69" s="5"/>
      <c r="BWX69" s="5"/>
      <c r="BWY69" s="5"/>
      <c r="BWZ69" s="5"/>
      <c r="BXA69" s="5"/>
      <c r="BXB69" s="5"/>
      <c r="BXC69" s="5"/>
      <c r="BXD69" s="5"/>
      <c r="BXE69" s="5"/>
      <c r="BXF69" s="5"/>
      <c r="BXG69" s="5"/>
      <c r="BXH69" s="5"/>
      <c r="BXI69" s="5"/>
      <c r="BXJ69" s="5"/>
      <c r="BXK69" s="5"/>
      <c r="BXL69" s="5"/>
    </row>
    <row r="70" spans="1:969 1940:1988" s="47" customFormat="1" ht="12" customHeight="1" x14ac:dyDescent="0.25">
      <c r="A70" s="59" t="s">
        <v>114</v>
      </c>
      <c r="B70" s="60">
        <v>9705340</v>
      </c>
      <c r="C70" s="61" t="s">
        <v>400</v>
      </c>
      <c r="D70" s="59">
        <v>1</v>
      </c>
      <c r="E70" s="59"/>
      <c r="F70" s="62">
        <v>5.2</v>
      </c>
      <c r="G70" s="62">
        <v>5.72</v>
      </c>
      <c r="H70" s="62">
        <f t="shared" si="0"/>
        <v>5.2</v>
      </c>
      <c r="I70" s="62">
        <f t="shared" si="1"/>
        <v>5.7200000000000006</v>
      </c>
      <c r="J70" s="63"/>
      <c r="K70" s="63"/>
      <c r="L70" s="63"/>
      <c r="M70" s="63"/>
      <c r="N70" s="59"/>
      <c r="O70" s="63"/>
      <c r="P70" s="63" t="s">
        <v>383</v>
      </c>
      <c r="Q70" s="59"/>
      <c r="R70" s="82">
        <f>IFERROR(VLOOKUP(A70,'Customer Details'!$A$4:$C$11,3,FALSE),"")</f>
        <v>0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BVP70" s="5"/>
      <c r="BVQ70" s="5"/>
      <c r="BVR70" s="5"/>
      <c r="BVS70" s="5"/>
      <c r="BVT70" s="5"/>
      <c r="BVU70" s="5"/>
      <c r="BVV70" s="5"/>
      <c r="BVW70" s="5"/>
      <c r="BVX70" s="5"/>
      <c r="BVY70" s="5"/>
      <c r="BVZ70" s="5"/>
      <c r="BWA70" s="5"/>
      <c r="BWB70" s="5"/>
      <c r="BWC70" s="5"/>
      <c r="BWD70" s="5"/>
      <c r="BWE70" s="5"/>
      <c r="BWF70" s="5"/>
      <c r="BWG70" s="5"/>
      <c r="BWH70" s="5"/>
      <c r="BWI70" s="5"/>
      <c r="BWJ70" s="5"/>
      <c r="BWK70" s="5"/>
      <c r="BWL70" s="5"/>
      <c r="BWM70" s="5"/>
      <c r="BWN70" s="5"/>
      <c r="BWO70" s="5"/>
      <c r="BWP70" s="5"/>
      <c r="BWQ70" s="5"/>
      <c r="BWR70" s="5"/>
      <c r="BWS70" s="5"/>
      <c r="BWT70" s="5"/>
      <c r="BWU70" s="5"/>
      <c r="BWV70" s="5"/>
      <c r="BWW70" s="5"/>
      <c r="BWX70" s="5"/>
      <c r="BWY70" s="5"/>
      <c r="BWZ70" s="5"/>
      <c r="BXA70" s="5"/>
      <c r="BXB70" s="5"/>
      <c r="BXC70" s="5"/>
      <c r="BXD70" s="5"/>
      <c r="BXE70" s="5"/>
      <c r="BXF70" s="5"/>
      <c r="BXG70" s="5"/>
      <c r="BXH70" s="5"/>
      <c r="BXI70" s="5"/>
      <c r="BXJ70" s="5"/>
      <c r="BXK70" s="5"/>
      <c r="BXL70" s="5"/>
    </row>
    <row r="71" spans="1:969 1940:1988" ht="12" customHeight="1" x14ac:dyDescent="0.25">
      <c r="A71" s="2" t="s">
        <v>114</v>
      </c>
      <c r="B71" s="4">
        <v>9707027</v>
      </c>
      <c r="C71" s="3" t="s">
        <v>83</v>
      </c>
      <c r="D71" s="2">
        <v>1</v>
      </c>
      <c r="F71" s="28">
        <v>5.2</v>
      </c>
      <c r="G71" s="28">
        <v>5.72</v>
      </c>
      <c r="H71" s="28">
        <f t="shared" si="0"/>
        <v>5.2</v>
      </c>
      <c r="I71" s="28">
        <f t="shared" si="1"/>
        <v>5.7200000000000006</v>
      </c>
      <c r="J71" s="32"/>
      <c r="K71" s="32"/>
      <c r="L71" s="32" t="s">
        <v>383</v>
      </c>
      <c r="M71" s="32" t="s">
        <v>383</v>
      </c>
      <c r="O71" s="32" t="s">
        <v>383</v>
      </c>
      <c r="R71" s="76">
        <f>IFERROR(VLOOKUP(A71,'Customer Details'!$A$4:$C$11,3,FALSE),"")</f>
        <v>0</v>
      </c>
    </row>
    <row r="72" spans="1:969 1940:1988" ht="12" customHeight="1" x14ac:dyDescent="0.25">
      <c r="A72" s="2" t="s">
        <v>114</v>
      </c>
      <c r="B72" s="4">
        <v>9761001</v>
      </c>
      <c r="C72" s="3" t="s">
        <v>208</v>
      </c>
      <c r="D72" s="2">
        <v>1</v>
      </c>
      <c r="F72" s="28">
        <v>9.4</v>
      </c>
      <c r="G72" s="28">
        <v>10.34</v>
      </c>
      <c r="H72" s="28">
        <f t="shared" si="0"/>
        <v>9.4</v>
      </c>
      <c r="I72" s="28">
        <f t="shared" si="1"/>
        <v>10.340000000000002</v>
      </c>
      <c r="J72" s="32"/>
      <c r="K72" s="32"/>
      <c r="L72" s="32" t="s">
        <v>383</v>
      </c>
      <c r="M72" s="32" t="s">
        <v>383</v>
      </c>
      <c r="O72" s="32" t="s">
        <v>383</v>
      </c>
      <c r="R72" s="76">
        <f>IFERROR(VLOOKUP(A72,'Customer Details'!$A$4:$C$11,3,FALSE),"")</f>
        <v>0</v>
      </c>
    </row>
    <row r="73" spans="1:969 1940:1988" s="47" customFormat="1" ht="12" customHeight="1" x14ac:dyDescent="0.25">
      <c r="A73" s="59" t="s">
        <v>114</v>
      </c>
      <c r="B73" s="60">
        <v>9761003</v>
      </c>
      <c r="C73" s="61" t="s">
        <v>228</v>
      </c>
      <c r="D73" s="59">
        <v>1</v>
      </c>
      <c r="E73" s="59"/>
      <c r="F73" s="62">
        <v>9.6999999999999993</v>
      </c>
      <c r="G73" s="62">
        <v>10.67</v>
      </c>
      <c r="H73" s="62">
        <f t="shared" si="0"/>
        <v>9.6999999999999993</v>
      </c>
      <c r="I73" s="62">
        <f t="shared" si="1"/>
        <v>10.67</v>
      </c>
      <c r="J73" s="63"/>
      <c r="K73" s="63"/>
      <c r="L73" s="63" t="s">
        <v>383</v>
      </c>
      <c r="M73" s="63" t="s">
        <v>383</v>
      </c>
      <c r="N73" s="59"/>
      <c r="O73" s="63" t="s">
        <v>383</v>
      </c>
      <c r="P73" s="59"/>
      <c r="Q73" s="59"/>
      <c r="R73" s="82">
        <f>IFERROR(VLOOKUP(A73,'Customer Details'!$A$4:$C$11,3,FALSE),"")</f>
        <v>0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BVP73" s="5"/>
      <c r="BVQ73" s="5"/>
      <c r="BVR73" s="5"/>
      <c r="BVS73" s="5"/>
      <c r="BVT73" s="5"/>
      <c r="BVU73" s="5"/>
      <c r="BVV73" s="5"/>
      <c r="BVW73" s="5"/>
      <c r="BVX73" s="5"/>
      <c r="BVY73" s="5"/>
      <c r="BVZ73" s="5"/>
      <c r="BWA73" s="5"/>
      <c r="BWB73" s="5"/>
      <c r="BWC73" s="5"/>
      <c r="BWD73" s="5"/>
      <c r="BWE73" s="5"/>
      <c r="BWF73" s="5"/>
      <c r="BWG73" s="5"/>
      <c r="BWH73" s="5"/>
      <c r="BWI73" s="5"/>
      <c r="BWJ73" s="5"/>
      <c r="BWK73" s="5"/>
      <c r="BWL73" s="5"/>
      <c r="BWM73" s="5"/>
      <c r="BWN73" s="5"/>
      <c r="BWO73" s="5"/>
      <c r="BWP73" s="5"/>
      <c r="BWQ73" s="5"/>
      <c r="BWR73" s="5"/>
      <c r="BWS73" s="5"/>
      <c r="BWT73" s="5"/>
      <c r="BWU73" s="5"/>
      <c r="BWV73" s="5"/>
      <c r="BWW73" s="5"/>
      <c r="BWX73" s="5"/>
      <c r="BWY73" s="5"/>
      <c r="BWZ73" s="5"/>
      <c r="BXA73" s="5"/>
      <c r="BXB73" s="5"/>
      <c r="BXC73" s="5"/>
      <c r="BXD73" s="5"/>
      <c r="BXE73" s="5"/>
      <c r="BXF73" s="5"/>
      <c r="BXG73" s="5"/>
      <c r="BXH73" s="5"/>
      <c r="BXI73" s="5"/>
      <c r="BXJ73" s="5"/>
      <c r="BXK73" s="5"/>
      <c r="BXL73" s="5"/>
    </row>
    <row r="74" spans="1:969 1940:1988" s="47" customFormat="1" ht="12" customHeight="1" x14ac:dyDescent="0.25">
      <c r="A74" s="59" t="s">
        <v>114</v>
      </c>
      <c r="B74" s="60">
        <v>9707035</v>
      </c>
      <c r="C74" s="61" t="s">
        <v>342</v>
      </c>
      <c r="D74" s="59">
        <v>1</v>
      </c>
      <c r="E74" s="59"/>
      <c r="F74" s="62">
        <v>5.2</v>
      </c>
      <c r="G74" s="62">
        <v>5.72</v>
      </c>
      <c r="H74" s="62">
        <f t="shared" si="0"/>
        <v>5.2</v>
      </c>
      <c r="I74" s="62">
        <f t="shared" si="1"/>
        <v>5.7200000000000006</v>
      </c>
      <c r="J74" s="63"/>
      <c r="K74" s="63"/>
      <c r="L74" s="63" t="s">
        <v>383</v>
      </c>
      <c r="M74" s="63" t="s">
        <v>383</v>
      </c>
      <c r="N74" s="59"/>
      <c r="O74" s="63" t="s">
        <v>383</v>
      </c>
      <c r="P74" s="59"/>
      <c r="Q74" s="59"/>
      <c r="R74" s="82">
        <f>IFERROR(VLOOKUP(A74,'Customer Details'!$A$4:$C$11,3,FALSE),"")</f>
        <v>0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BVP74" s="5"/>
      <c r="BVQ74" s="5"/>
      <c r="BVR74" s="5"/>
      <c r="BVS74" s="5"/>
      <c r="BVT74" s="5"/>
      <c r="BVU74" s="5"/>
      <c r="BVV74" s="5"/>
      <c r="BVW74" s="5"/>
      <c r="BVX74" s="5"/>
      <c r="BVY74" s="5"/>
      <c r="BVZ74" s="5"/>
      <c r="BWA74" s="5"/>
      <c r="BWB74" s="5"/>
      <c r="BWC74" s="5"/>
      <c r="BWD74" s="5"/>
      <c r="BWE74" s="5"/>
      <c r="BWF74" s="5"/>
      <c r="BWG74" s="5"/>
      <c r="BWH74" s="5"/>
      <c r="BWI74" s="5"/>
      <c r="BWJ74" s="5"/>
      <c r="BWK74" s="5"/>
      <c r="BWL74" s="5"/>
      <c r="BWM74" s="5"/>
      <c r="BWN74" s="5"/>
      <c r="BWO74" s="5"/>
      <c r="BWP74" s="5"/>
      <c r="BWQ74" s="5"/>
      <c r="BWR74" s="5"/>
      <c r="BWS74" s="5"/>
      <c r="BWT74" s="5"/>
      <c r="BWU74" s="5"/>
      <c r="BWV74" s="5"/>
      <c r="BWW74" s="5"/>
      <c r="BWX74" s="5"/>
      <c r="BWY74" s="5"/>
      <c r="BWZ74" s="5"/>
      <c r="BXA74" s="5"/>
      <c r="BXB74" s="5"/>
      <c r="BXC74" s="5"/>
      <c r="BXD74" s="5"/>
      <c r="BXE74" s="5"/>
      <c r="BXF74" s="5"/>
      <c r="BXG74" s="5"/>
      <c r="BXH74" s="5"/>
      <c r="BXI74" s="5"/>
      <c r="BXJ74" s="5"/>
      <c r="BXK74" s="5"/>
      <c r="BXL74" s="5"/>
    </row>
    <row r="75" spans="1:969 1940:1988" ht="12" customHeight="1" x14ac:dyDescent="0.25">
      <c r="A75" s="2" t="s">
        <v>114</v>
      </c>
      <c r="B75" s="4">
        <v>9910004</v>
      </c>
      <c r="C75" s="3" t="s">
        <v>446</v>
      </c>
      <c r="D75" s="2">
        <v>1</v>
      </c>
      <c r="F75" s="28">
        <v>4.2</v>
      </c>
      <c r="G75" s="28">
        <v>4.62</v>
      </c>
      <c r="H75" s="28">
        <f t="shared" si="0"/>
        <v>4.2</v>
      </c>
      <c r="I75" s="28">
        <f t="shared" si="1"/>
        <v>4.620000000000001</v>
      </c>
      <c r="J75" s="32" t="s">
        <v>383</v>
      </c>
      <c r="K75" s="32" t="s">
        <v>383</v>
      </c>
      <c r="L75" s="32" t="s">
        <v>383</v>
      </c>
      <c r="M75" s="32" t="s">
        <v>383</v>
      </c>
      <c r="O75" s="32"/>
      <c r="P75" s="32" t="s">
        <v>383</v>
      </c>
      <c r="R75" s="76">
        <f>IFERROR(VLOOKUP(A75,'Customer Details'!$A$4:$C$11,3,FALSE),"")</f>
        <v>0</v>
      </c>
    </row>
    <row r="76" spans="1:969 1940:1988" s="194" customFormat="1" ht="24" customHeight="1" x14ac:dyDescent="0.25">
      <c r="A76" s="185"/>
      <c r="B76" s="186" t="s">
        <v>500</v>
      </c>
      <c r="C76" s="187"/>
      <c r="D76" s="188"/>
      <c r="E76" s="188"/>
      <c r="F76" s="200"/>
      <c r="G76" s="200"/>
      <c r="H76" s="201"/>
      <c r="I76" s="200"/>
      <c r="J76" s="188"/>
      <c r="K76" s="188"/>
      <c r="L76" s="188"/>
      <c r="M76" s="188"/>
      <c r="N76" s="188"/>
      <c r="O76" s="188"/>
      <c r="P76" s="188"/>
      <c r="Q76" s="202"/>
      <c r="R76" s="203" t="str">
        <f>IFERROR(VLOOKUP(A76,'Customer Details'!$A$4:$C$11,3,FALSE),"")</f>
        <v/>
      </c>
    </row>
    <row r="77" spans="1:969 1940:1988" s="47" customFormat="1" ht="12" customHeight="1" x14ac:dyDescent="0.25">
      <c r="A77" s="59" t="s">
        <v>114</v>
      </c>
      <c r="B77" s="60">
        <v>9206019</v>
      </c>
      <c r="C77" s="61" t="s">
        <v>168</v>
      </c>
      <c r="D77" s="59">
        <v>1</v>
      </c>
      <c r="E77" s="59" t="s">
        <v>551</v>
      </c>
      <c r="F77" s="62">
        <v>7.3</v>
      </c>
      <c r="G77" s="62">
        <v>8.0299999999999994</v>
      </c>
      <c r="H77" s="62">
        <f t="shared" si="0"/>
        <v>7.3</v>
      </c>
      <c r="I77" s="62">
        <f t="shared" si="1"/>
        <v>8.0300000000000011</v>
      </c>
      <c r="J77" s="63"/>
      <c r="K77" s="63"/>
      <c r="L77" s="63" t="s">
        <v>383</v>
      </c>
      <c r="M77" s="63"/>
      <c r="N77" s="59"/>
      <c r="O77" s="63" t="s">
        <v>383</v>
      </c>
      <c r="P77" s="59"/>
      <c r="Q77" s="59"/>
      <c r="R77" s="82">
        <f>IFERROR(VLOOKUP(A77,'Customer Details'!$A$4:$C$11,3,FALSE),"")</f>
        <v>0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BVP77" s="5"/>
      <c r="BVQ77" s="5"/>
      <c r="BVR77" s="5"/>
      <c r="BVS77" s="5"/>
      <c r="BVT77" s="5"/>
      <c r="BVU77" s="5"/>
      <c r="BVV77" s="5"/>
      <c r="BVW77" s="5"/>
      <c r="BVX77" s="5"/>
      <c r="BVY77" s="5"/>
      <c r="BVZ77" s="5"/>
      <c r="BWA77" s="5"/>
      <c r="BWB77" s="5"/>
      <c r="BWC77" s="5"/>
      <c r="BWD77" s="5"/>
      <c r="BWE77" s="5"/>
      <c r="BWF77" s="5"/>
      <c r="BWG77" s="5"/>
      <c r="BWH77" s="5"/>
      <c r="BWI77" s="5"/>
      <c r="BWJ77" s="5"/>
      <c r="BWK77" s="5"/>
      <c r="BWL77" s="5"/>
      <c r="BWM77" s="5"/>
      <c r="BWN77" s="5"/>
      <c r="BWO77" s="5"/>
      <c r="BWP77" s="5"/>
      <c r="BWQ77" s="5"/>
      <c r="BWR77" s="5"/>
      <c r="BWS77" s="5"/>
      <c r="BWT77" s="5"/>
      <c r="BWU77" s="5"/>
      <c r="BWV77" s="5"/>
      <c r="BWW77" s="5"/>
      <c r="BWX77" s="5"/>
      <c r="BWY77" s="5"/>
      <c r="BWZ77" s="5"/>
      <c r="BXA77" s="5"/>
      <c r="BXB77" s="5"/>
      <c r="BXC77" s="5"/>
      <c r="BXD77" s="5"/>
      <c r="BXE77" s="5"/>
      <c r="BXF77" s="5"/>
      <c r="BXG77" s="5"/>
      <c r="BXH77" s="5"/>
      <c r="BXI77" s="5"/>
      <c r="BXJ77" s="5"/>
      <c r="BXK77" s="5"/>
      <c r="BXL77" s="5"/>
    </row>
    <row r="78" spans="1:969 1940:1988" s="47" customFormat="1" ht="12" customHeight="1" x14ac:dyDescent="0.25">
      <c r="A78" s="59"/>
      <c r="B78" s="60"/>
      <c r="C78" s="61" t="s">
        <v>169</v>
      </c>
      <c r="D78" s="59"/>
      <c r="E78" s="59"/>
      <c r="F78" s="62"/>
      <c r="G78" s="62"/>
      <c r="H78" s="62" t="str">
        <f t="shared" si="0"/>
        <v/>
      </c>
      <c r="I78" s="62" t="str">
        <f t="shared" si="1"/>
        <v/>
      </c>
      <c r="J78" s="63"/>
      <c r="K78" s="63"/>
      <c r="L78" s="63" t="s">
        <v>383</v>
      </c>
      <c r="M78" s="63"/>
      <c r="N78" s="59"/>
      <c r="O78" s="63" t="s">
        <v>383</v>
      </c>
      <c r="P78" s="59"/>
      <c r="Q78" s="59"/>
      <c r="R78" s="82" t="str">
        <f>IFERROR(VLOOKUP(A78,'Customer Details'!$A$4:$C$11,3,FALSE),"")</f>
        <v/>
      </c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BVP78" s="5"/>
      <c r="BVQ78" s="5"/>
      <c r="BVR78" s="5"/>
      <c r="BVS78" s="5"/>
      <c r="BVT78" s="5"/>
      <c r="BVU78" s="5"/>
      <c r="BVV78" s="5"/>
      <c r="BVW78" s="5"/>
      <c r="BVX78" s="5"/>
      <c r="BVY78" s="5"/>
      <c r="BVZ78" s="5"/>
      <c r="BWA78" s="5"/>
      <c r="BWB78" s="5"/>
      <c r="BWC78" s="5"/>
      <c r="BWD78" s="5"/>
      <c r="BWE78" s="5"/>
      <c r="BWF78" s="5"/>
      <c r="BWG78" s="5"/>
      <c r="BWH78" s="5"/>
      <c r="BWI78" s="5"/>
      <c r="BWJ78" s="5"/>
      <c r="BWK78" s="5"/>
      <c r="BWL78" s="5"/>
      <c r="BWM78" s="5"/>
      <c r="BWN78" s="5"/>
      <c r="BWO78" s="5"/>
      <c r="BWP78" s="5"/>
      <c r="BWQ78" s="5"/>
      <c r="BWR78" s="5"/>
      <c r="BWS78" s="5"/>
      <c r="BWT78" s="5"/>
      <c r="BWU78" s="5"/>
      <c r="BWV78" s="5"/>
      <c r="BWW78" s="5"/>
      <c r="BWX78" s="5"/>
      <c r="BWY78" s="5"/>
      <c r="BWZ78" s="5"/>
      <c r="BXA78" s="5"/>
      <c r="BXB78" s="5"/>
      <c r="BXC78" s="5"/>
      <c r="BXD78" s="5"/>
      <c r="BXE78" s="5"/>
      <c r="BXF78" s="5"/>
      <c r="BXG78" s="5"/>
      <c r="BXH78" s="5"/>
      <c r="BXI78" s="5"/>
      <c r="BXJ78" s="5"/>
      <c r="BXK78" s="5"/>
      <c r="BXL78" s="5"/>
    </row>
    <row r="79" spans="1:969 1940:1988" ht="12" customHeight="1" x14ac:dyDescent="0.25">
      <c r="A79" s="2" t="s">
        <v>114</v>
      </c>
      <c r="B79" s="4">
        <v>9761011</v>
      </c>
      <c r="C79" s="3" t="s">
        <v>246</v>
      </c>
      <c r="D79" s="2">
        <v>1</v>
      </c>
      <c r="E79" s="2" t="s">
        <v>551</v>
      </c>
      <c r="F79" s="28">
        <v>11.4</v>
      </c>
      <c r="G79" s="28">
        <v>12.54</v>
      </c>
      <c r="H79" s="28">
        <f t="shared" si="0"/>
        <v>11.4</v>
      </c>
      <c r="I79" s="28">
        <f t="shared" si="1"/>
        <v>12.540000000000001</v>
      </c>
      <c r="J79" s="32"/>
      <c r="K79" s="32"/>
      <c r="L79" s="32" t="s">
        <v>383</v>
      </c>
      <c r="M79" s="32"/>
      <c r="O79" s="32" t="s">
        <v>383</v>
      </c>
      <c r="R79" s="76">
        <f>IFERROR(VLOOKUP(A79,'Customer Details'!$A$4:$C$11,3,FALSE),"")</f>
        <v>0</v>
      </c>
    </row>
    <row r="80" spans="1:969 1940:1988" ht="12" customHeight="1" x14ac:dyDescent="0.25">
      <c r="A80" s="2" t="s">
        <v>114</v>
      </c>
      <c r="B80" s="4">
        <v>9277167</v>
      </c>
      <c r="C80" s="3" t="s">
        <v>245</v>
      </c>
      <c r="D80" s="2">
        <v>1</v>
      </c>
      <c r="E80" s="2" t="s">
        <v>551</v>
      </c>
      <c r="F80" s="28">
        <v>16.600000000000001</v>
      </c>
      <c r="G80" s="28">
        <v>18.260000000000002</v>
      </c>
      <c r="H80" s="28">
        <f t="shared" si="0"/>
        <v>16.600000000000001</v>
      </c>
      <c r="I80" s="28">
        <f t="shared" si="1"/>
        <v>18.260000000000002</v>
      </c>
      <c r="J80" s="32"/>
      <c r="K80" s="32"/>
      <c r="L80" s="32" t="s">
        <v>383</v>
      </c>
      <c r="M80" s="32"/>
      <c r="O80" s="32" t="s">
        <v>383</v>
      </c>
      <c r="R80" s="76">
        <f>IFERROR(VLOOKUP(A80,'Customer Details'!$A$4:$C$11,3,FALSE),"")</f>
        <v>0</v>
      </c>
    </row>
    <row r="81" spans="1:969 1940:1988" s="47" customFormat="1" ht="12" customHeight="1" x14ac:dyDescent="0.25">
      <c r="A81" s="59" t="s">
        <v>114</v>
      </c>
      <c r="B81" s="60">
        <v>9761002</v>
      </c>
      <c r="C81" s="61" t="s">
        <v>40</v>
      </c>
      <c r="D81" s="59">
        <v>1</v>
      </c>
      <c r="E81" s="59"/>
      <c r="F81" s="62">
        <v>7.3</v>
      </c>
      <c r="G81" s="62">
        <v>8.0299999999999994</v>
      </c>
      <c r="H81" s="62">
        <f t="shared" si="0"/>
        <v>7.3</v>
      </c>
      <c r="I81" s="62">
        <f t="shared" si="1"/>
        <v>8.0300000000000011</v>
      </c>
      <c r="J81" s="63"/>
      <c r="K81" s="63"/>
      <c r="L81" s="63"/>
      <c r="M81" s="63"/>
      <c r="N81" s="59"/>
      <c r="O81" s="63"/>
      <c r="P81" s="63" t="s">
        <v>383</v>
      </c>
      <c r="Q81" s="59"/>
      <c r="R81" s="82">
        <f>IFERROR(VLOOKUP(A81,'Customer Details'!$A$4:$C$11,3,FALSE),"")</f>
        <v>0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</row>
    <row r="82" spans="1:969 1940:1988" s="47" customFormat="1" ht="12" customHeight="1" x14ac:dyDescent="0.25">
      <c r="A82" s="59" t="s">
        <v>114</v>
      </c>
      <c r="B82" s="60">
        <v>9705340</v>
      </c>
      <c r="C82" s="61" t="s">
        <v>41</v>
      </c>
      <c r="D82" s="59">
        <v>1</v>
      </c>
      <c r="E82" s="59"/>
      <c r="F82" s="62">
        <v>5.2</v>
      </c>
      <c r="G82" s="62">
        <v>5.72</v>
      </c>
      <c r="H82" s="62">
        <f t="shared" si="0"/>
        <v>5.2</v>
      </c>
      <c r="I82" s="62">
        <f t="shared" si="1"/>
        <v>5.7200000000000006</v>
      </c>
      <c r="J82" s="63"/>
      <c r="K82" s="63"/>
      <c r="L82" s="63"/>
      <c r="M82" s="63"/>
      <c r="N82" s="59"/>
      <c r="O82" s="63"/>
      <c r="P82" s="63" t="s">
        <v>383</v>
      </c>
      <c r="Q82" s="59"/>
      <c r="R82" s="82">
        <f>IFERROR(VLOOKUP(A82,'Customer Details'!$A$4:$C$11,3,FALSE),"")</f>
        <v>0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BVP82" s="5"/>
      <c r="BVQ82" s="5"/>
      <c r="BVR82" s="5"/>
      <c r="BVS82" s="5"/>
      <c r="BVT82" s="5"/>
      <c r="BVU82" s="5"/>
      <c r="BVV82" s="5"/>
      <c r="BVW82" s="5"/>
      <c r="BVX82" s="5"/>
      <c r="BVY82" s="5"/>
      <c r="BVZ82" s="5"/>
      <c r="BWA82" s="5"/>
      <c r="BWB82" s="5"/>
      <c r="BWC82" s="5"/>
      <c r="BWD82" s="5"/>
      <c r="BWE82" s="5"/>
      <c r="BWF82" s="5"/>
      <c r="BWG82" s="5"/>
      <c r="BWH82" s="5"/>
      <c r="BWI82" s="5"/>
      <c r="BWJ82" s="5"/>
      <c r="BWK82" s="5"/>
      <c r="BWL82" s="5"/>
      <c r="BWM82" s="5"/>
      <c r="BWN82" s="5"/>
      <c r="BWO82" s="5"/>
      <c r="BWP82" s="5"/>
      <c r="BWQ82" s="5"/>
      <c r="BWR82" s="5"/>
      <c r="BWS82" s="5"/>
      <c r="BWT82" s="5"/>
      <c r="BWU82" s="5"/>
      <c r="BWV82" s="5"/>
      <c r="BWW82" s="5"/>
      <c r="BWX82" s="5"/>
      <c r="BWY82" s="5"/>
      <c r="BWZ82" s="5"/>
      <c r="BXA82" s="5"/>
      <c r="BXB82" s="5"/>
      <c r="BXC82" s="5"/>
      <c r="BXD82" s="5"/>
      <c r="BXE82" s="5"/>
      <c r="BXF82" s="5"/>
      <c r="BXG82" s="5"/>
      <c r="BXH82" s="5"/>
      <c r="BXI82" s="5"/>
      <c r="BXJ82" s="5"/>
      <c r="BXK82" s="5"/>
      <c r="BXL82" s="5"/>
    </row>
    <row r="83" spans="1:969 1940:1988" ht="12" customHeight="1" x14ac:dyDescent="0.25">
      <c r="A83" s="2" t="s">
        <v>114</v>
      </c>
      <c r="B83" s="4">
        <v>9606133</v>
      </c>
      <c r="C83" s="3" t="s">
        <v>42</v>
      </c>
      <c r="D83" s="2">
        <v>1</v>
      </c>
      <c r="F83" s="28">
        <v>32.1</v>
      </c>
      <c r="G83" s="28">
        <v>35.31</v>
      </c>
      <c r="H83" s="28">
        <f t="shared" ref="H83:H141" si="6">IFERROR(F83*(1-R83),"")</f>
        <v>32.1</v>
      </c>
      <c r="I83" s="28">
        <f t="shared" ref="I83:I141" si="7">IFERROR(H83*1.1,"")</f>
        <v>35.31</v>
      </c>
      <c r="J83" s="32"/>
      <c r="K83" s="32"/>
      <c r="L83" s="32"/>
      <c r="M83" s="32"/>
      <c r="O83" s="32"/>
      <c r="P83" s="32" t="s">
        <v>383</v>
      </c>
      <c r="R83" s="76">
        <f>IFERROR(VLOOKUP(A83,'Customer Details'!$A$4:$C$11,3,FALSE),"")</f>
        <v>0</v>
      </c>
    </row>
    <row r="84" spans="1:969 1940:1988" ht="12" customHeight="1" x14ac:dyDescent="0.25">
      <c r="A84" s="2" t="s">
        <v>114</v>
      </c>
      <c r="B84" s="4">
        <v>9705340</v>
      </c>
      <c r="C84" s="3" t="s">
        <v>41</v>
      </c>
      <c r="D84" s="2">
        <v>1</v>
      </c>
      <c r="F84" s="28">
        <v>5.2</v>
      </c>
      <c r="G84" s="28">
        <v>5.72</v>
      </c>
      <c r="H84" s="28">
        <f t="shared" si="6"/>
        <v>5.2</v>
      </c>
      <c r="I84" s="28">
        <f t="shared" si="7"/>
        <v>5.7200000000000006</v>
      </c>
      <c r="J84" s="32"/>
      <c r="K84" s="32"/>
      <c r="L84" s="32"/>
      <c r="M84" s="32"/>
      <c r="O84" s="32"/>
      <c r="P84" s="32" t="s">
        <v>383</v>
      </c>
      <c r="R84" s="76">
        <f>IFERROR(VLOOKUP(A84,'Customer Details'!$A$4:$C$11,3,FALSE),"")</f>
        <v>0</v>
      </c>
    </row>
    <row r="85" spans="1:969 1940:1988" s="47" customFormat="1" ht="12" customHeight="1" x14ac:dyDescent="0.25">
      <c r="A85" s="59" t="s">
        <v>114</v>
      </c>
      <c r="B85" s="60">
        <v>9761005</v>
      </c>
      <c r="C85" s="61" t="s">
        <v>225</v>
      </c>
      <c r="D85" s="59">
        <v>1</v>
      </c>
      <c r="E85" s="59"/>
      <c r="F85" s="62">
        <v>15.6</v>
      </c>
      <c r="G85" s="62">
        <v>17.16</v>
      </c>
      <c r="H85" s="62">
        <f t="shared" si="6"/>
        <v>15.6</v>
      </c>
      <c r="I85" s="62">
        <f t="shared" si="7"/>
        <v>17.16</v>
      </c>
      <c r="J85" s="63"/>
      <c r="K85" s="63"/>
      <c r="L85" s="63" t="s">
        <v>383</v>
      </c>
      <c r="M85" s="63"/>
      <c r="N85" s="59"/>
      <c r="O85" s="63" t="s">
        <v>383</v>
      </c>
      <c r="P85" s="59"/>
      <c r="Q85" s="59"/>
      <c r="R85" s="82">
        <f>IFERROR(VLOOKUP(A85,'Customer Details'!$A$4:$C$11,3,FALSE),"")</f>
        <v>0</v>
      </c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</row>
    <row r="86" spans="1:969 1940:1988" s="47" customFormat="1" ht="12" customHeight="1" x14ac:dyDescent="0.25">
      <c r="A86" s="59" t="s">
        <v>114</v>
      </c>
      <c r="B86" s="60">
        <v>9701051</v>
      </c>
      <c r="C86" s="61" t="s">
        <v>276</v>
      </c>
      <c r="D86" s="59">
        <v>1</v>
      </c>
      <c r="E86" s="59"/>
      <c r="F86" s="62">
        <v>7.3</v>
      </c>
      <c r="G86" s="62">
        <v>8.0299999999999994</v>
      </c>
      <c r="H86" s="62">
        <f t="shared" si="6"/>
        <v>7.3</v>
      </c>
      <c r="I86" s="62">
        <f t="shared" si="7"/>
        <v>8.0300000000000011</v>
      </c>
      <c r="J86" s="63"/>
      <c r="K86" s="63"/>
      <c r="L86" s="63" t="s">
        <v>383</v>
      </c>
      <c r="M86" s="63"/>
      <c r="N86" s="59"/>
      <c r="O86" s="63" t="s">
        <v>383</v>
      </c>
      <c r="P86" s="59"/>
      <c r="Q86" s="59"/>
      <c r="R86" s="82">
        <f>IFERROR(VLOOKUP(A86,'Customer Details'!$A$4:$C$11,3,FALSE),"")</f>
        <v>0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</row>
    <row r="87" spans="1:969 1940:1988" ht="12" customHeight="1" x14ac:dyDescent="0.25">
      <c r="A87" s="2" t="s">
        <v>114</v>
      </c>
      <c r="B87" s="4">
        <v>9912030</v>
      </c>
      <c r="C87" s="3" t="s">
        <v>349</v>
      </c>
      <c r="D87" s="2">
        <v>1</v>
      </c>
      <c r="E87" s="2" t="s">
        <v>552</v>
      </c>
      <c r="F87" s="28">
        <v>14.5</v>
      </c>
      <c r="G87" s="28">
        <v>15.95</v>
      </c>
      <c r="H87" s="28">
        <f t="shared" si="6"/>
        <v>14.5</v>
      </c>
      <c r="I87" s="28">
        <f t="shared" si="7"/>
        <v>15.950000000000001</v>
      </c>
      <c r="L87" s="32" t="s">
        <v>383</v>
      </c>
      <c r="O87" s="32" t="s">
        <v>383</v>
      </c>
      <c r="R87" s="76">
        <f>IFERROR(VLOOKUP(A87,'Customer Details'!$A$4:$C$11,3,FALSE),"")</f>
        <v>0</v>
      </c>
    </row>
    <row r="88" spans="1:969 1940:1988" ht="12" customHeight="1" x14ac:dyDescent="0.25">
      <c r="A88" s="2" t="s">
        <v>114</v>
      </c>
      <c r="B88" s="4">
        <v>9705341</v>
      </c>
      <c r="C88" s="3" t="s">
        <v>209</v>
      </c>
      <c r="D88" s="2">
        <v>1</v>
      </c>
      <c r="F88" s="28">
        <v>7.3</v>
      </c>
      <c r="G88" s="28">
        <v>8.0299999999999994</v>
      </c>
      <c r="H88" s="28">
        <f t="shared" si="6"/>
        <v>7.3</v>
      </c>
      <c r="I88" s="28">
        <f t="shared" si="7"/>
        <v>8.0300000000000011</v>
      </c>
      <c r="L88" s="32" t="s">
        <v>383</v>
      </c>
      <c r="O88" s="32" t="s">
        <v>383</v>
      </c>
      <c r="R88" s="76">
        <f>IFERROR(VLOOKUP(A88,'Customer Details'!$A$4:$C$11,3,FALSE),"")</f>
        <v>0</v>
      </c>
    </row>
    <row r="89" spans="1:969 1940:1988" s="47" customFormat="1" ht="12" customHeight="1" x14ac:dyDescent="0.25">
      <c r="A89" s="59" t="s">
        <v>114</v>
      </c>
      <c r="B89" s="60">
        <v>9761001</v>
      </c>
      <c r="C89" s="61" t="s">
        <v>208</v>
      </c>
      <c r="D89" s="59">
        <v>1</v>
      </c>
      <c r="E89" s="59"/>
      <c r="F89" s="62">
        <v>9.4</v>
      </c>
      <c r="G89" s="62">
        <v>10.34</v>
      </c>
      <c r="H89" s="62">
        <f t="shared" si="6"/>
        <v>9.4</v>
      </c>
      <c r="I89" s="62">
        <f t="shared" si="7"/>
        <v>10.340000000000002</v>
      </c>
      <c r="J89" s="59"/>
      <c r="K89" s="59"/>
      <c r="L89" s="63" t="s">
        <v>383</v>
      </c>
      <c r="M89" s="59"/>
      <c r="N89" s="59"/>
      <c r="O89" s="63" t="s">
        <v>383</v>
      </c>
      <c r="P89" s="59"/>
      <c r="Q89" s="59"/>
      <c r="R89" s="82">
        <f>IFERROR(VLOOKUP(A89,'Customer Details'!$A$4:$C$11,3,FALSE),"")</f>
        <v>0</v>
      </c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</row>
    <row r="90" spans="1:969 1940:1988" s="47" customFormat="1" ht="12" customHeight="1" x14ac:dyDescent="0.25">
      <c r="A90" s="59" t="s">
        <v>114</v>
      </c>
      <c r="B90" s="60">
        <v>9705341</v>
      </c>
      <c r="C90" s="61" t="s">
        <v>209</v>
      </c>
      <c r="D90" s="59">
        <v>1</v>
      </c>
      <c r="E90" s="59"/>
      <c r="F90" s="62">
        <v>7.3</v>
      </c>
      <c r="G90" s="62">
        <v>8.0299999999999994</v>
      </c>
      <c r="H90" s="62">
        <f t="shared" si="6"/>
        <v>7.3</v>
      </c>
      <c r="I90" s="62">
        <f t="shared" si="7"/>
        <v>8.0300000000000011</v>
      </c>
      <c r="J90" s="59"/>
      <c r="K90" s="59"/>
      <c r="L90" s="63" t="s">
        <v>383</v>
      </c>
      <c r="M90" s="59"/>
      <c r="N90" s="59"/>
      <c r="O90" s="63" t="s">
        <v>383</v>
      </c>
      <c r="P90" s="59"/>
      <c r="Q90" s="59"/>
      <c r="R90" s="82">
        <f>IFERROR(VLOOKUP(A90,'Customer Details'!$A$4:$C$11,3,FALSE),"")</f>
        <v>0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</row>
    <row r="91" spans="1:969 1940:1988" ht="12" customHeight="1" x14ac:dyDescent="0.25">
      <c r="A91" s="2" t="s">
        <v>114</v>
      </c>
      <c r="B91" s="4">
        <v>9761003</v>
      </c>
      <c r="C91" s="3" t="s">
        <v>228</v>
      </c>
      <c r="D91" s="2">
        <v>1</v>
      </c>
      <c r="F91" s="28">
        <v>9.4</v>
      </c>
      <c r="G91" s="28">
        <v>10.34</v>
      </c>
      <c r="H91" s="28">
        <f t="shared" si="6"/>
        <v>9.4</v>
      </c>
      <c r="I91" s="28">
        <f t="shared" si="7"/>
        <v>10.340000000000002</v>
      </c>
      <c r="L91" s="32" t="s">
        <v>383</v>
      </c>
      <c r="O91" s="32" t="s">
        <v>383</v>
      </c>
      <c r="R91" s="76">
        <f>IFERROR(VLOOKUP(A91,'Customer Details'!$A$4:$C$11,3,FALSE),"")</f>
        <v>0</v>
      </c>
    </row>
    <row r="92" spans="1:969 1940:1988" ht="12" customHeight="1" x14ac:dyDescent="0.25">
      <c r="A92" s="2" t="s">
        <v>114</v>
      </c>
      <c r="B92" s="4">
        <v>9707641</v>
      </c>
      <c r="C92" s="3" t="s">
        <v>227</v>
      </c>
      <c r="D92" s="2">
        <v>1</v>
      </c>
      <c r="F92" s="28">
        <v>5.2</v>
      </c>
      <c r="G92" s="28">
        <v>5.72</v>
      </c>
      <c r="H92" s="28">
        <f t="shared" si="6"/>
        <v>5.2</v>
      </c>
      <c r="I92" s="28">
        <f t="shared" si="7"/>
        <v>5.7200000000000006</v>
      </c>
      <c r="L92" s="32" t="s">
        <v>383</v>
      </c>
      <c r="O92" s="32" t="s">
        <v>383</v>
      </c>
      <c r="R92" s="76">
        <f>IFERROR(VLOOKUP(A92,'Customer Details'!$A$4:$C$11,3,FALSE),"")</f>
        <v>0</v>
      </c>
    </row>
    <row r="93" spans="1:969 1940:1988" s="47" customFormat="1" ht="12" customHeight="1" x14ac:dyDescent="0.25">
      <c r="A93" s="59" t="s">
        <v>114</v>
      </c>
      <c r="B93" s="60">
        <v>9420300</v>
      </c>
      <c r="C93" s="61" t="s">
        <v>226</v>
      </c>
      <c r="D93" s="59">
        <v>1</v>
      </c>
      <c r="E93" s="59"/>
      <c r="F93" s="62">
        <v>17.600000000000001</v>
      </c>
      <c r="G93" s="62">
        <v>19.36</v>
      </c>
      <c r="H93" s="62">
        <f t="shared" si="6"/>
        <v>17.600000000000001</v>
      </c>
      <c r="I93" s="62">
        <f t="shared" si="7"/>
        <v>19.360000000000003</v>
      </c>
      <c r="J93" s="59"/>
      <c r="K93" s="59"/>
      <c r="L93" s="63" t="s">
        <v>383</v>
      </c>
      <c r="M93" s="59"/>
      <c r="N93" s="59"/>
      <c r="O93" s="63" t="s">
        <v>383</v>
      </c>
      <c r="P93" s="59"/>
      <c r="Q93" s="59"/>
      <c r="R93" s="82">
        <f>IFERROR(VLOOKUP(A93,'Customer Details'!$A$4:$C$11,3,FALSE),"")</f>
        <v>0</v>
      </c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</row>
    <row r="94" spans="1:969 1940:1988" s="57" customFormat="1" ht="12" customHeight="1" x14ac:dyDescent="0.25">
      <c r="A94" s="59" t="s">
        <v>114</v>
      </c>
      <c r="B94" s="60">
        <v>9690085</v>
      </c>
      <c r="C94" s="61" t="s">
        <v>128</v>
      </c>
      <c r="D94" s="59">
        <v>1</v>
      </c>
      <c r="E94" s="59" t="s">
        <v>551</v>
      </c>
      <c r="F94" s="62">
        <v>7.3</v>
      </c>
      <c r="G94" s="62">
        <v>8.0299999999999994</v>
      </c>
      <c r="H94" s="62">
        <f t="shared" si="6"/>
        <v>7.3</v>
      </c>
      <c r="I94" s="62">
        <f t="shared" si="7"/>
        <v>8.0300000000000011</v>
      </c>
      <c r="J94" s="59"/>
      <c r="K94" s="59"/>
      <c r="L94" s="63" t="s">
        <v>383</v>
      </c>
      <c r="M94" s="59"/>
      <c r="N94" s="59"/>
      <c r="O94" s="63" t="s">
        <v>383</v>
      </c>
      <c r="P94" s="59"/>
      <c r="Q94" s="59"/>
      <c r="R94" s="82">
        <f>IFERROR(VLOOKUP(A94,'Customer Details'!$A$4:$C$11,3,FALSE),"")</f>
        <v>0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  <c r="XL94" s="10"/>
      <c r="XM94" s="10"/>
      <c r="XN94" s="10"/>
      <c r="XO94" s="10"/>
      <c r="XP94" s="10"/>
      <c r="XQ94" s="10"/>
      <c r="XR94" s="10"/>
      <c r="XS94" s="10"/>
      <c r="XT94" s="10"/>
      <c r="XU94" s="10"/>
      <c r="XV94" s="10"/>
      <c r="XW94" s="10"/>
      <c r="XX94" s="10"/>
      <c r="XY94" s="10"/>
      <c r="XZ94" s="10"/>
      <c r="YA94" s="10"/>
      <c r="YB94" s="10"/>
      <c r="YC94" s="10"/>
      <c r="YD94" s="10"/>
      <c r="YE94" s="10"/>
      <c r="YF94" s="10"/>
      <c r="YG94" s="10"/>
      <c r="YH94" s="10"/>
      <c r="YI94" s="10"/>
      <c r="YJ94" s="10"/>
      <c r="YK94" s="10"/>
      <c r="YL94" s="10"/>
      <c r="YM94" s="10"/>
      <c r="YN94" s="10"/>
      <c r="YO94" s="10"/>
      <c r="YP94" s="10"/>
      <c r="YQ94" s="10"/>
      <c r="YR94" s="10"/>
      <c r="YS94" s="10"/>
      <c r="YT94" s="10"/>
      <c r="YU94" s="10"/>
      <c r="YV94" s="10"/>
      <c r="YW94" s="10"/>
      <c r="YX94" s="10"/>
      <c r="YY94" s="10"/>
      <c r="YZ94" s="10"/>
      <c r="ZA94" s="10"/>
      <c r="ZB94" s="10"/>
      <c r="ZC94" s="10"/>
      <c r="ZD94" s="10"/>
      <c r="ZE94" s="10"/>
      <c r="ZF94" s="10"/>
      <c r="ZG94" s="10"/>
      <c r="ZH94" s="10"/>
      <c r="ZI94" s="10"/>
      <c r="ZJ94" s="10"/>
      <c r="ZK94" s="10"/>
      <c r="ZL94" s="10"/>
      <c r="ZM94" s="10"/>
      <c r="ZN94" s="10"/>
      <c r="ZO94" s="10"/>
      <c r="ZP94" s="10"/>
      <c r="ZQ94" s="10"/>
      <c r="ZR94" s="10"/>
      <c r="ZS94" s="10"/>
      <c r="ZT94" s="10"/>
      <c r="ZU94" s="10"/>
      <c r="ZV94" s="10"/>
      <c r="ZW94" s="10"/>
      <c r="ZX94" s="10"/>
      <c r="ZY94" s="10"/>
      <c r="ZZ94" s="10"/>
      <c r="AAA94" s="10"/>
      <c r="AAB94" s="10"/>
      <c r="AAC94" s="10"/>
      <c r="AAD94" s="10"/>
      <c r="AAE94" s="10"/>
      <c r="AAF94" s="10"/>
      <c r="AAG94" s="10"/>
      <c r="AAH94" s="10"/>
      <c r="AAI94" s="10"/>
      <c r="AAJ94" s="10"/>
      <c r="AAK94" s="10"/>
      <c r="AAL94" s="10"/>
      <c r="AAM94" s="10"/>
      <c r="AAN94" s="10"/>
      <c r="AAO94" s="10"/>
      <c r="AAP94" s="10"/>
      <c r="AAQ94" s="10"/>
      <c r="AAR94" s="10"/>
      <c r="AAS94" s="10"/>
      <c r="AAT94" s="10"/>
      <c r="AAU94" s="10"/>
      <c r="AAV94" s="10"/>
      <c r="AAW94" s="10"/>
      <c r="AAX94" s="10"/>
      <c r="AAY94" s="10"/>
      <c r="AAZ94" s="10"/>
      <c r="ABA94" s="10"/>
      <c r="ABB94" s="10"/>
      <c r="ABC94" s="10"/>
      <c r="ABD94" s="10"/>
      <c r="ABE94" s="10"/>
      <c r="ABF94" s="10"/>
      <c r="ABG94" s="10"/>
      <c r="ABH94" s="10"/>
      <c r="ABI94" s="10"/>
      <c r="ABJ94" s="10"/>
      <c r="ABK94" s="10"/>
      <c r="ABL94" s="10"/>
      <c r="ABM94" s="10"/>
      <c r="ABN94" s="10"/>
      <c r="ABO94" s="10"/>
      <c r="ABP94" s="10"/>
      <c r="ABQ94" s="10"/>
      <c r="ABR94" s="10"/>
      <c r="ABS94" s="10"/>
      <c r="ABT94" s="10"/>
      <c r="ABU94" s="10"/>
      <c r="ABV94" s="10"/>
      <c r="ABW94" s="10"/>
      <c r="ABX94" s="10"/>
      <c r="ABY94" s="10"/>
      <c r="ABZ94" s="10"/>
      <c r="ACA94" s="10"/>
      <c r="ACB94" s="10"/>
      <c r="ACC94" s="10"/>
      <c r="ACD94" s="10"/>
      <c r="ACE94" s="10"/>
      <c r="ACF94" s="10"/>
      <c r="ACG94" s="10"/>
      <c r="ACH94" s="10"/>
      <c r="ACI94" s="10"/>
      <c r="ACJ94" s="10"/>
      <c r="ACK94" s="10"/>
      <c r="ACL94" s="10"/>
      <c r="ACM94" s="10"/>
      <c r="ACN94" s="10"/>
      <c r="ACO94" s="10"/>
      <c r="ACP94" s="10"/>
      <c r="ACQ94" s="10"/>
      <c r="ACR94" s="10"/>
      <c r="ACS94" s="10"/>
      <c r="ACT94" s="10"/>
      <c r="ACU94" s="10"/>
      <c r="ACV94" s="10"/>
      <c r="ACW94" s="10"/>
      <c r="ACX94" s="10"/>
      <c r="ACY94" s="10"/>
      <c r="ACZ94" s="10"/>
      <c r="ADA94" s="10"/>
      <c r="ADB94" s="10"/>
      <c r="ADC94" s="10"/>
      <c r="ADD94" s="10"/>
      <c r="ADE94" s="10"/>
      <c r="ADF94" s="10"/>
      <c r="ADG94" s="10"/>
      <c r="ADH94" s="10"/>
      <c r="ADI94" s="10"/>
      <c r="ADJ94" s="10"/>
      <c r="ADK94" s="10"/>
      <c r="ADL94" s="10"/>
      <c r="ADM94" s="10"/>
      <c r="ADN94" s="10"/>
      <c r="ADO94" s="10"/>
      <c r="ADP94" s="10"/>
      <c r="ADQ94" s="10"/>
      <c r="ADR94" s="10"/>
      <c r="ADS94" s="10"/>
      <c r="ADT94" s="10"/>
      <c r="ADU94" s="10"/>
      <c r="ADV94" s="10"/>
      <c r="ADW94" s="10"/>
      <c r="ADX94" s="10"/>
      <c r="ADY94" s="10"/>
      <c r="ADZ94" s="10"/>
      <c r="AEA94" s="10"/>
      <c r="AEB94" s="10"/>
      <c r="AEC94" s="10"/>
      <c r="AED94" s="10"/>
      <c r="AEE94" s="10"/>
      <c r="AEF94" s="10"/>
      <c r="AEG94" s="10"/>
      <c r="AEH94" s="10"/>
      <c r="AEI94" s="10"/>
      <c r="AEJ94" s="10"/>
      <c r="AEK94" s="10"/>
      <c r="AEL94" s="10"/>
      <c r="AEM94" s="10"/>
      <c r="AEN94" s="10"/>
      <c r="AEO94" s="10"/>
      <c r="AEP94" s="10"/>
      <c r="AEQ94" s="10"/>
      <c r="AER94" s="10"/>
      <c r="AES94" s="10"/>
      <c r="AET94" s="10"/>
      <c r="AEU94" s="10"/>
      <c r="AEV94" s="10"/>
      <c r="AEW94" s="10"/>
      <c r="AEX94" s="10"/>
      <c r="AEY94" s="10"/>
      <c r="AEZ94" s="10"/>
      <c r="AFA94" s="10"/>
      <c r="AFB94" s="10"/>
      <c r="AFC94" s="10"/>
      <c r="AFD94" s="10"/>
      <c r="AFE94" s="10"/>
      <c r="AFF94" s="10"/>
      <c r="AFG94" s="10"/>
      <c r="AFH94" s="10"/>
      <c r="AFI94" s="10"/>
      <c r="AFJ94" s="10"/>
      <c r="AFK94" s="10"/>
      <c r="AFL94" s="10"/>
      <c r="AFM94" s="10"/>
      <c r="AFN94" s="10"/>
      <c r="AFO94" s="10"/>
      <c r="AFP94" s="10"/>
      <c r="AFQ94" s="10"/>
      <c r="AFR94" s="10"/>
      <c r="AFS94" s="10"/>
      <c r="AFT94" s="10"/>
      <c r="AFU94" s="10"/>
      <c r="AFV94" s="10"/>
      <c r="AFW94" s="10"/>
      <c r="AFX94" s="10"/>
      <c r="AFY94" s="10"/>
      <c r="AFZ94" s="10"/>
      <c r="AGA94" s="10"/>
      <c r="AGB94" s="10"/>
      <c r="AGC94" s="10"/>
      <c r="AGD94" s="10"/>
      <c r="AGE94" s="10"/>
      <c r="AGF94" s="10"/>
      <c r="AGG94" s="10"/>
      <c r="AGH94" s="10"/>
      <c r="AGI94" s="10"/>
      <c r="AGJ94" s="10"/>
      <c r="AGK94" s="10"/>
      <c r="AGL94" s="10"/>
      <c r="AGM94" s="10"/>
      <c r="AGN94" s="10"/>
      <c r="AGO94" s="10"/>
      <c r="AGP94" s="10"/>
      <c r="AGQ94" s="10"/>
      <c r="AGR94" s="10"/>
      <c r="AGS94" s="10"/>
      <c r="AGT94" s="10"/>
      <c r="AGU94" s="10"/>
      <c r="AGV94" s="10"/>
      <c r="AGW94" s="10"/>
      <c r="AGX94" s="10"/>
      <c r="AGY94" s="10"/>
      <c r="AGZ94" s="10"/>
      <c r="AHA94" s="10"/>
      <c r="AHB94" s="10"/>
      <c r="AHC94" s="10"/>
      <c r="AHD94" s="10"/>
      <c r="AHE94" s="10"/>
      <c r="AHF94" s="10"/>
      <c r="AHG94" s="10"/>
      <c r="AHH94" s="10"/>
      <c r="AHI94" s="10"/>
      <c r="AHJ94" s="10"/>
      <c r="AHK94" s="10"/>
      <c r="AHL94" s="10"/>
      <c r="AHM94" s="10"/>
      <c r="AHN94" s="10"/>
      <c r="AHO94" s="10"/>
      <c r="AHP94" s="10"/>
      <c r="AHQ94" s="10"/>
      <c r="AHR94" s="10"/>
      <c r="AHS94" s="10"/>
      <c r="AHT94" s="10"/>
      <c r="AHU94" s="10"/>
      <c r="AHV94" s="10"/>
      <c r="AHW94" s="10"/>
      <c r="AHX94" s="10"/>
      <c r="AHY94" s="10"/>
      <c r="AHZ94" s="10"/>
      <c r="AIA94" s="10"/>
      <c r="AIB94" s="10"/>
      <c r="AIC94" s="10"/>
      <c r="AID94" s="10"/>
      <c r="AIE94" s="10"/>
      <c r="AIF94" s="10"/>
      <c r="AIG94" s="10"/>
      <c r="AIH94" s="10"/>
      <c r="AII94" s="10"/>
      <c r="AIJ94" s="10"/>
      <c r="AIK94" s="10"/>
      <c r="AIL94" s="10"/>
      <c r="AIM94" s="10"/>
      <c r="AIN94" s="10"/>
      <c r="AIO94" s="10"/>
      <c r="AIP94" s="10"/>
      <c r="AIQ94" s="10"/>
      <c r="AIR94" s="10"/>
      <c r="AIS94" s="10"/>
      <c r="AIT94" s="10"/>
      <c r="AIU94" s="10"/>
      <c r="AIV94" s="10"/>
      <c r="AIW94" s="10"/>
      <c r="AIX94" s="10"/>
      <c r="AIY94" s="10"/>
      <c r="AIZ94" s="10"/>
      <c r="AJA94" s="10"/>
      <c r="AJB94" s="10"/>
      <c r="AJC94" s="10"/>
      <c r="AJD94" s="10"/>
      <c r="AJE94" s="10"/>
      <c r="AJF94" s="10"/>
      <c r="AJG94" s="10"/>
      <c r="AJH94" s="10"/>
      <c r="AJI94" s="10"/>
      <c r="AJJ94" s="10"/>
      <c r="AJK94" s="10"/>
      <c r="AJL94" s="10"/>
      <c r="AJM94" s="10"/>
      <c r="AJN94" s="10"/>
      <c r="AJO94" s="10"/>
      <c r="AJP94" s="10"/>
      <c r="AJQ94" s="10"/>
      <c r="AJR94" s="10"/>
      <c r="AJS94" s="10"/>
      <c r="AJT94" s="10"/>
      <c r="AJU94" s="10"/>
      <c r="AJV94" s="10"/>
      <c r="AJW94" s="10"/>
      <c r="AJX94" s="10"/>
      <c r="AJY94" s="10"/>
      <c r="AJZ94" s="10"/>
      <c r="AKA94" s="10"/>
      <c r="AKB94" s="10"/>
      <c r="AKC94" s="10"/>
      <c r="AKD94" s="10"/>
      <c r="AKE94" s="10"/>
      <c r="AKF94" s="10"/>
      <c r="AKG94" s="10"/>
    </row>
    <row r="95" spans="1:969 1940:1988" ht="12" customHeight="1" x14ac:dyDescent="0.25">
      <c r="A95" s="2" t="s">
        <v>114</v>
      </c>
      <c r="B95" s="4">
        <v>9420304</v>
      </c>
      <c r="C95" s="3" t="s">
        <v>285</v>
      </c>
      <c r="D95" s="2">
        <v>1</v>
      </c>
      <c r="E95" s="2" t="s">
        <v>551</v>
      </c>
      <c r="F95" s="28">
        <v>67.3</v>
      </c>
      <c r="G95" s="28">
        <v>74.03</v>
      </c>
      <c r="H95" s="28">
        <f t="shared" si="6"/>
        <v>67.3</v>
      </c>
      <c r="I95" s="28">
        <f t="shared" si="7"/>
        <v>74.03</v>
      </c>
      <c r="J95" s="32"/>
      <c r="K95" s="32"/>
      <c r="L95" s="32"/>
      <c r="M95" s="32"/>
      <c r="O95" s="32"/>
      <c r="P95" s="32" t="s">
        <v>383</v>
      </c>
      <c r="R95" s="76">
        <f>IFERROR(VLOOKUP(A95,'Customer Details'!$A$4:$C$11,3,FALSE),"")</f>
        <v>0</v>
      </c>
    </row>
    <row r="96" spans="1:969 1940:1988" ht="12" customHeight="1" x14ac:dyDescent="0.25">
      <c r="A96" s="2" t="s">
        <v>114</v>
      </c>
      <c r="B96" s="4">
        <v>9420370</v>
      </c>
      <c r="C96" s="3" t="s">
        <v>284</v>
      </c>
      <c r="D96" s="2">
        <v>1</v>
      </c>
      <c r="E96" s="2" t="s">
        <v>551</v>
      </c>
      <c r="F96" s="28">
        <v>17.600000000000001</v>
      </c>
      <c r="G96" s="28">
        <v>19.36</v>
      </c>
      <c r="H96" s="28">
        <f t="shared" si="6"/>
        <v>17.600000000000001</v>
      </c>
      <c r="I96" s="28">
        <f t="shared" si="7"/>
        <v>19.360000000000003</v>
      </c>
      <c r="J96" s="32"/>
      <c r="K96" s="32"/>
      <c r="L96" s="32"/>
      <c r="M96" s="32"/>
      <c r="O96" s="32"/>
      <c r="P96" s="32" t="s">
        <v>383</v>
      </c>
      <c r="R96" s="76">
        <f>IFERROR(VLOOKUP(A96,'Customer Details'!$A$4:$C$11,3,FALSE),"")</f>
        <v>0</v>
      </c>
    </row>
    <row r="97" spans="1:18" s="181" customFormat="1" ht="24" customHeight="1" x14ac:dyDescent="0.25">
      <c r="A97" s="170"/>
      <c r="B97" s="171" t="s">
        <v>19</v>
      </c>
      <c r="C97" s="172"/>
      <c r="D97" s="173"/>
      <c r="E97" s="173"/>
      <c r="F97" s="182"/>
      <c r="G97" s="182"/>
      <c r="H97" s="183"/>
      <c r="I97" s="182"/>
      <c r="J97" s="178"/>
      <c r="K97" s="178"/>
      <c r="L97" s="178"/>
      <c r="M97" s="178"/>
      <c r="N97" s="178"/>
      <c r="O97" s="178"/>
      <c r="P97" s="178"/>
      <c r="Q97" s="179"/>
      <c r="R97" s="180"/>
    </row>
    <row r="98" spans="1:18" s="194" customFormat="1" ht="24" customHeight="1" x14ac:dyDescent="0.25">
      <c r="A98" s="185"/>
      <c r="B98" s="186" t="s">
        <v>27</v>
      </c>
      <c r="C98" s="187"/>
      <c r="D98" s="188"/>
      <c r="E98" s="188"/>
      <c r="F98" s="189"/>
      <c r="G98" s="189"/>
      <c r="H98" s="190"/>
      <c r="I98" s="189"/>
      <c r="J98" s="191"/>
      <c r="K98" s="191"/>
      <c r="L98" s="191"/>
      <c r="M98" s="191"/>
      <c r="N98" s="191"/>
      <c r="O98" s="191"/>
      <c r="P98" s="191"/>
      <c r="Q98" s="192"/>
      <c r="R98" s="193"/>
    </row>
    <row r="99" spans="1:18" ht="12" customHeight="1" x14ac:dyDescent="0.25">
      <c r="A99" s="2" t="s">
        <v>114</v>
      </c>
      <c r="B99" s="4">
        <v>9500683</v>
      </c>
      <c r="C99" s="3" t="s">
        <v>261</v>
      </c>
      <c r="D99" s="2">
        <v>1</v>
      </c>
      <c r="E99" s="2" t="s">
        <v>551</v>
      </c>
      <c r="F99" s="28">
        <v>25.9</v>
      </c>
      <c r="G99" s="28">
        <v>28.49</v>
      </c>
      <c r="H99" s="28">
        <f t="shared" si="6"/>
        <v>25.9</v>
      </c>
      <c r="I99" s="28">
        <f t="shared" si="7"/>
        <v>28.490000000000002</v>
      </c>
      <c r="J99" s="32" t="s">
        <v>383</v>
      </c>
      <c r="K99" s="32" t="s">
        <v>383</v>
      </c>
      <c r="R99" s="76">
        <f>IFERROR(VLOOKUP(A99,'Customer Details'!$A$4:$C$11,3,FALSE),"")</f>
        <v>0</v>
      </c>
    </row>
    <row r="100" spans="1:18" ht="12" customHeight="1" x14ac:dyDescent="0.25">
      <c r="A100" s="2" t="s">
        <v>114</v>
      </c>
      <c r="B100" s="4">
        <v>9147334</v>
      </c>
      <c r="C100" s="3" t="s">
        <v>46</v>
      </c>
      <c r="D100" s="2">
        <v>1</v>
      </c>
      <c r="F100" s="28">
        <v>10.4</v>
      </c>
      <c r="G100" s="28">
        <v>11.44</v>
      </c>
      <c r="H100" s="28">
        <f t="shared" si="6"/>
        <v>10.4</v>
      </c>
      <c r="I100" s="28">
        <f t="shared" si="7"/>
        <v>11.440000000000001</v>
      </c>
      <c r="J100" s="32" t="s">
        <v>383</v>
      </c>
      <c r="K100" s="32" t="s">
        <v>383</v>
      </c>
      <c r="R100" s="76">
        <f>IFERROR(VLOOKUP(A100,'Customer Details'!$A$4:$C$11,3,FALSE),"")</f>
        <v>0</v>
      </c>
    </row>
    <row r="101" spans="1:18" ht="12" customHeight="1" x14ac:dyDescent="0.25">
      <c r="A101" s="2" t="s">
        <v>114</v>
      </c>
      <c r="B101" s="4">
        <v>9410665</v>
      </c>
      <c r="C101" s="3" t="s">
        <v>191</v>
      </c>
      <c r="D101" s="2">
        <v>1</v>
      </c>
      <c r="E101" s="2" t="s">
        <v>551</v>
      </c>
      <c r="F101" s="28">
        <v>24.9</v>
      </c>
      <c r="G101" s="28">
        <v>27.39</v>
      </c>
      <c r="H101" s="28">
        <f t="shared" si="6"/>
        <v>24.9</v>
      </c>
      <c r="I101" s="28">
        <f t="shared" si="7"/>
        <v>27.39</v>
      </c>
      <c r="J101" s="32" t="s">
        <v>383</v>
      </c>
      <c r="K101" s="32" t="s">
        <v>383</v>
      </c>
      <c r="R101" s="76">
        <f>IFERROR(VLOOKUP(A101,'Customer Details'!$A$4:$C$11,3,FALSE),"")</f>
        <v>0</v>
      </c>
    </row>
    <row r="102" spans="1:18" ht="12" customHeight="1" x14ac:dyDescent="0.25">
      <c r="A102" s="2" t="s">
        <v>455</v>
      </c>
      <c r="B102" s="4">
        <v>9017583</v>
      </c>
      <c r="C102" s="3" t="s">
        <v>357</v>
      </c>
      <c r="D102" s="2">
        <v>5</v>
      </c>
      <c r="F102" s="28">
        <v>3.2</v>
      </c>
      <c r="G102" s="28">
        <v>3.52</v>
      </c>
      <c r="H102" s="28">
        <f t="shared" si="6"/>
        <v>3.2</v>
      </c>
      <c r="I102" s="28">
        <f t="shared" si="7"/>
        <v>3.5200000000000005</v>
      </c>
      <c r="J102" s="32" t="s">
        <v>383</v>
      </c>
      <c r="K102" s="32" t="s">
        <v>383</v>
      </c>
      <c r="R102" s="76">
        <f>IFERROR(VLOOKUP(A102,'Customer Details'!$A$4:$C$11,3,FALSE),"")</f>
        <v>0</v>
      </c>
    </row>
    <row r="103" spans="1:18" s="11" customFormat="1" ht="12" customHeight="1" x14ac:dyDescent="0.25">
      <c r="A103" s="49" t="s">
        <v>114</v>
      </c>
      <c r="B103" s="13">
        <v>9500736</v>
      </c>
      <c r="C103" s="3" t="s">
        <v>407</v>
      </c>
      <c r="D103" s="2">
        <v>1</v>
      </c>
      <c r="E103" s="2"/>
      <c r="F103" s="28">
        <v>7.3</v>
      </c>
      <c r="G103" s="28">
        <v>8.0299999999999994</v>
      </c>
      <c r="H103" s="28">
        <f t="shared" si="6"/>
        <v>7.3</v>
      </c>
      <c r="I103" s="28">
        <f t="shared" si="7"/>
        <v>8.0300000000000011</v>
      </c>
      <c r="J103" s="14"/>
      <c r="K103" s="32" t="s">
        <v>383</v>
      </c>
      <c r="L103" s="14"/>
      <c r="M103" s="14"/>
      <c r="N103" s="14"/>
      <c r="O103" s="14"/>
      <c r="P103" s="14"/>
      <c r="Q103" s="14"/>
      <c r="R103" s="83">
        <f>IFERROR(VLOOKUP(A103,'Customer Details'!$A$4:$C$11,3,FALSE),"")</f>
        <v>0</v>
      </c>
    </row>
    <row r="104" spans="1:18" s="194" customFormat="1" ht="24" customHeight="1" x14ac:dyDescent="0.25">
      <c r="A104" s="185"/>
      <c r="B104" s="186" t="s">
        <v>501</v>
      </c>
      <c r="C104" s="187"/>
      <c r="D104" s="188"/>
      <c r="E104" s="188"/>
      <c r="F104" s="189"/>
      <c r="G104" s="189"/>
      <c r="H104" s="190"/>
      <c r="I104" s="189"/>
      <c r="J104" s="191"/>
      <c r="K104" s="191"/>
      <c r="L104" s="191"/>
      <c r="M104" s="191"/>
      <c r="N104" s="191"/>
      <c r="O104" s="191"/>
      <c r="P104" s="191"/>
      <c r="Q104" s="192"/>
      <c r="R104" s="193" t="str">
        <f>IFERROR(VLOOKUP(A104,'Customer Details'!$A$4:$C$11,3,FALSE),"")</f>
        <v/>
      </c>
    </row>
    <row r="105" spans="1:18" ht="12" customHeight="1" x14ac:dyDescent="0.25">
      <c r="A105" s="2" t="s">
        <v>114</v>
      </c>
      <c r="B105" s="4">
        <v>9013763</v>
      </c>
      <c r="C105" s="3" t="s">
        <v>124</v>
      </c>
      <c r="D105" s="2">
        <v>1</v>
      </c>
      <c r="F105" s="28">
        <v>12.5</v>
      </c>
      <c r="G105" s="28">
        <v>13.75</v>
      </c>
      <c r="H105" s="28">
        <f t="shared" si="6"/>
        <v>12.5</v>
      </c>
      <c r="I105" s="28">
        <f t="shared" si="7"/>
        <v>13.750000000000002</v>
      </c>
      <c r="J105" s="32" t="s">
        <v>383</v>
      </c>
      <c r="K105" s="32" t="s">
        <v>383</v>
      </c>
      <c r="P105" s="32" t="s">
        <v>383</v>
      </c>
      <c r="R105" s="76">
        <f>IFERROR(VLOOKUP(A105,'Customer Details'!$A$4:$C$11,3,FALSE),"")</f>
        <v>0</v>
      </c>
    </row>
    <row r="106" spans="1:18" ht="12" customHeight="1" x14ac:dyDescent="0.25">
      <c r="A106" s="2" t="s">
        <v>114</v>
      </c>
      <c r="B106" s="4">
        <v>9500659</v>
      </c>
      <c r="C106" s="3" t="s">
        <v>123</v>
      </c>
      <c r="D106" s="2">
        <v>1</v>
      </c>
      <c r="F106" s="28">
        <v>10.4</v>
      </c>
      <c r="G106" s="28">
        <v>11.44</v>
      </c>
      <c r="H106" s="28">
        <f t="shared" si="6"/>
        <v>10.4</v>
      </c>
      <c r="I106" s="28">
        <f t="shared" si="7"/>
        <v>11.440000000000001</v>
      </c>
      <c r="J106" s="32" t="s">
        <v>383</v>
      </c>
      <c r="K106" s="32" t="s">
        <v>383</v>
      </c>
      <c r="P106" s="32" t="s">
        <v>383</v>
      </c>
      <c r="R106" s="76">
        <f>IFERROR(VLOOKUP(A106,'Customer Details'!$A$4:$C$11,3,FALSE),"")</f>
        <v>0</v>
      </c>
    </row>
    <row r="107" spans="1:18" s="194" customFormat="1" ht="24" customHeight="1" x14ac:dyDescent="0.25">
      <c r="A107" s="185"/>
      <c r="B107" s="186" t="s">
        <v>21</v>
      </c>
      <c r="C107" s="187"/>
      <c r="D107" s="188"/>
      <c r="E107" s="188"/>
      <c r="F107" s="189"/>
      <c r="G107" s="189"/>
      <c r="H107" s="190"/>
      <c r="I107" s="189"/>
      <c r="J107" s="191"/>
      <c r="K107" s="191"/>
      <c r="L107" s="191"/>
      <c r="M107" s="191"/>
      <c r="N107" s="191"/>
      <c r="O107" s="191"/>
      <c r="P107" s="191"/>
      <c r="Q107" s="192"/>
      <c r="R107" s="193" t="str">
        <f>IFERROR(VLOOKUP(A107,'Customer Details'!$A$4:$C$11,3,FALSE),"")</f>
        <v/>
      </c>
    </row>
    <row r="108" spans="1:18" ht="12" customHeight="1" x14ac:dyDescent="0.25">
      <c r="A108" s="2" t="s">
        <v>114</v>
      </c>
      <c r="B108" s="4">
        <v>9410651</v>
      </c>
      <c r="C108" s="3" t="s">
        <v>212</v>
      </c>
      <c r="D108" s="2">
        <v>1</v>
      </c>
      <c r="E108" s="2" t="s">
        <v>551</v>
      </c>
      <c r="F108" s="28">
        <v>27</v>
      </c>
      <c r="G108" s="28">
        <v>29.7</v>
      </c>
      <c r="H108" s="28">
        <f t="shared" si="6"/>
        <v>27</v>
      </c>
      <c r="I108" s="28">
        <f t="shared" si="7"/>
        <v>29.700000000000003</v>
      </c>
      <c r="J108" s="32" t="s">
        <v>383</v>
      </c>
      <c r="K108" s="32" t="s">
        <v>383</v>
      </c>
      <c r="M108" s="32" t="s">
        <v>383</v>
      </c>
      <c r="R108" s="76">
        <f>IFERROR(VLOOKUP(A108,'Customer Details'!$A$4:$C$11,3,FALSE),"")</f>
        <v>0</v>
      </c>
    </row>
    <row r="109" spans="1:18" ht="12" customHeight="1" x14ac:dyDescent="0.25">
      <c r="A109" s="2" t="s">
        <v>114</v>
      </c>
      <c r="B109" s="4">
        <v>9910013</v>
      </c>
      <c r="C109" s="3" t="s">
        <v>215</v>
      </c>
      <c r="D109" s="2">
        <v>1</v>
      </c>
      <c r="F109" s="28">
        <v>16.600000000000001</v>
      </c>
      <c r="G109" s="28">
        <v>18.260000000000002</v>
      </c>
      <c r="H109" s="28">
        <f t="shared" si="6"/>
        <v>16.600000000000001</v>
      </c>
      <c r="I109" s="28">
        <f t="shared" si="7"/>
        <v>18.260000000000002</v>
      </c>
      <c r="J109" s="32" t="s">
        <v>383</v>
      </c>
      <c r="M109" s="32" t="s">
        <v>383</v>
      </c>
      <c r="R109" s="76">
        <f>IFERROR(VLOOKUP(A109,'Customer Details'!$A$4:$C$11,3,FALSE),"")</f>
        <v>0</v>
      </c>
    </row>
    <row r="110" spans="1:18" ht="12" customHeight="1" x14ac:dyDescent="0.25">
      <c r="A110" s="2" t="s">
        <v>114</v>
      </c>
      <c r="B110" s="4">
        <v>9670013</v>
      </c>
      <c r="C110" s="3" t="s">
        <v>449</v>
      </c>
      <c r="D110" s="2">
        <v>1</v>
      </c>
      <c r="E110" s="2" t="s">
        <v>551</v>
      </c>
      <c r="F110" s="28">
        <v>27</v>
      </c>
      <c r="G110" s="28">
        <v>29.7</v>
      </c>
      <c r="H110" s="28">
        <f t="shared" si="6"/>
        <v>27</v>
      </c>
      <c r="I110" s="28">
        <f t="shared" si="7"/>
        <v>29.700000000000003</v>
      </c>
      <c r="J110" s="32" t="s">
        <v>383</v>
      </c>
      <c r="K110" s="32" t="s">
        <v>383</v>
      </c>
      <c r="L110" s="32" t="s">
        <v>383</v>
      </c>
      <c r="M110" s="32" t="s">
        <v>383</v>
      </c>
      <c r="O110" s="32"/>
      <c r="P110" s="32" t="s">
        <v>383</v>
      </c>
      <c r="R110" s="76">
        <f>IFERROR(VLOOKUP(A110,'Customer Details'!$A$4:$C$11,3,FALSE),"")</f>
        <v>0</v>
      </c>
    </row>
    <row r="111" spans="1:18" ht="12" customHeight="1" x14ac:dyDescent="0.25">
      <c r="A111" s="2" t="s">
        <v>114</v>
      </c>
      <c r="B111" s="4">
        <v>9910000</v>
      </c>
      <c r="C111" s="3" t="s">
        <v>67</v>
      </c>
      <c r="D111" s="2">
        <v>1</v>
      </c>
      <c r="F111" s="28">
        <v>13.5</v>
      </c>
      <c r="G111" s="28">
        <v>14.85</v>
      </c>
      <c r="H111" s="28">
        <f t="shared" si="6"/>
        <v>13.5</v>
      </c>
      <c r="I111" s="28">
        <f t="shared" si="7"/>
        <v>14.850000000000001</v>
      </c>
      <c r="J111" s="32"/>
      <c r="L111" s="32" t="s">
        <v>383</v>
      </c>
      <c r="M111" s="32" t="s">
        <v>383</v>
      </c>
      <c r="P111" s="32" t="s">
        <v>383</v>
      </c>
      <c r="R111" s="76">
        <f>IFERROR(VLOOKUP(A111,'Customer Details'!$A$4:$C$11,3,FALSE),"")</f>
        <v>0</v>
      </c>
    </row>
    <row r="112" spans="1:18" ht="12" customHeight="1" x14ac:dyDescent="0.25">
      <c r="A112" s="2" t="s">
        <v>114</v>
      </c>
      <c r="B112" s="4">
        <v>9910001</v>
      </c>
      <c r="C112" s="3" t="s">
        <v>210</v>
      </c>
      <c r="D112" s="2">
        <v>1</v>
      </c>
      <c r="F112" s="28">
        <v>17.600000000000001</v>
      </c>
      <c r="G112" s="28">
        <v>19.36</v>
      </c>
      <c r="H112" s="28">
        <f t="shared" si="6"/>
        <v>17.600000000000001</v>
      </c>
      <c r="I112" s="28">
        <f t="shared" si="7"/>
        <v>19.360000000000003</v>
      </c>
      <c r="J112" s="32"/>
      <c r="L112" s="32" t="s">
        <v>383</v>
      </c>
      <c r="M112" s="32" t="s">
        <v>383</v>
      </c>
      <c r="P112" s="32" t="s">
        <v>383</v>
      </c>
      <c r="R112" s="76">
        <f>IFERROR(VLOOKUP(A112,'Customer Details'!$A$4:$C$11,3,FALSE),"")</f>
        <v>0</v>
      </c>
    </row>
    <row r="113" spans="1:18" ht="12" customHeight="1" x14ac:dyDescent="0.25">
      <c r="A113" s="2" t="s">
        <v>114</v>
      </c>
      <c r="B113" s="4">
        <v>9410665</v>
      </c>
      <c r="C113" s="3" t="s">
        <v>213</v>
      </c>
      <c r="D113" s="2">
        <v>1</v>
      </c>
      <c r="E113" s="2" t="s">
        <v>551</v>
      </c>
      <c r="F113" s="28">
        <v>24.9</v>
      </c>
      <c r="G113" s="28">
        <v>27.39</v>
      </c>
      <c r="H113" s="28">
        <f t="shared" si="6"/>
        <v>24.9</v>
      </c>
      <c r="I113" s="28">
        <f t="shared" si="7"/>
        <v>27.39</v>
      </c>
      <c r="J113" s="32" t="s">
        <v>383</v>
      </c>
      <c r="M113" s="32" t="s">
        <v>383</v>
      </c>
      <c r="R113" s="76">
        <f>IFERROR(VLOOKUP(A113,'Customer Details'!$A$4:$C$11,3,FALSE),"")</f>
        <v>0</v>
      </c>
    </row>
    <row r="114" spans="1:18" ht="12" customHeight="1" x14ac:dyDescent="0.25">
      <c r="A114" s="2" t="s">
        <v>114</v>
      </c>
      <c r="B114" s="4">
        <v>9137029</v>
      </c>
      <c r="C114" s="3" t="s">
        <v>158</v>
      </c>
      <c r="D114" s="2">
        <v>1</v>
      </c>
      <c r="E114" s="2" t="s">
        <v>551</v>
      </c>
      <c r="F114" s="28">
        <v>10.4</v>
      </c>
      <c r="G114" s="28">
        <v>11.44</v>
      </c>
      <c r="H114" s="28">
        <f t="shared" si="6"/>
        <v>10.4</v>
      </c>
      <c r="I114" s="28">
        <f t="shared" si="7"/>
        <v>11.440000000000001</v>
      </c>
      <c r="J114" s="32" t="s">
        <v>383</v>
      </c>
      <c r="M114" s="32" t="s">
        <v>383</v>
      </c>
      <c r="R114" s="76">
        <f>IFERROR(VLOOKUP(A114,'Customer Details'!$A$4:$C$11,3,FALSE),"")</f>
        <v>0</v>
      </c>
    </row>
    <row r="115" spans="1:18" ht="12" customHeight="1" x14ac:dyDescent="0.25">
      <c r="A115" s="2" t="s">
        <v>114</v>
      </c>
      <c r="B115" s="4">
        <v>9206033</v>
      </c>
      <c r="C115" s="3" t="s">
        <v>450</v>
      </c>
      <c r="D115" s="2">
        <v>1</v>
      </c>
      <c r="F115" s="28">
        <v>5.2</v>
      </c>
      <c r="G115" s="28">
        <v>5.72</v>
      </c>
      <c r="H115" s="28">
        <f t="shared" si="6"/>
        <v>5.2</v>
      </c>
      <c r="I115" s="28">
        <f t="shared" si="7"/>
        <v>5.7200000000000006</v>
      </c>
      <c r="J115" s="32" t="s">
        <v>383</v>
      </c>
      <c r="K115" s="32" t="s">
        <v>383</v>
      </c>
      <c r="L115" s="32" t="s">
        <v>383</v>
      </c>
      <c r="M115" s="32" t="s">
        <v>383</v>
      </c>
      <c r="O115" s="32" t="s">
        <v>383</v>
      </c>
      <c r="P115" s="32" t="s">
        <v>383</v>
      </c>
      <c r="R115" s="76">
        <f>IFERROR(VLOOKUP(A115,'Customer Details'!$A$4:$C$11,3,FALSE),"")</f>
        <v>0</v>
      </c>
    </row>
    <row r="116" spans="1:18" ht="12" customHeight="1" x14ac:dyDescent="0.25">
      <c r="A116" s="2" t="s">
        <v>114</v>
      </c>
      <c r="B116" s="4">
        <v>9910002</v>
      </c>
      <c r="C116" s="3" t="s">
        <v>49</v>
      </c>
      <c r="D116" s="2">
        <v>1</v>
      </c>
      <c r="F116" s="28">
        <v>5.2</v>
      </c>
      <c r="G116" s="28">
        <v>5.72</v>
      </c>
      <c r="H116" s="28">
        <f t="shared" si="6"/>
        <v>5.2</v>
      </c>
      <c r="I116" s="28">
        <f t="shared" si="7"/>
        <v>5.7200000000000006</v>
      </c>
      <c r="L116" s="32" t="s">
        <v>383</v>
      </c>
      <c r="M116" s="32" t="s">
        <v>383</v>
      </c>
      <c r="P116" s="32" t="s">
        <v>383</v>
      </c>
      <c r="R116" s="76">
        <f>IFERROR(VLOOKUP(A116,'Customer Details'!$A$4:$C$11,3,FALSE),"")</f>
        <v>0</v>
      </c>
    </row>
    <row r="117" spans="1:18" ht="12" customHeight="1" x14ac:dyDescent="0.25">
      <c r="A117" s="2" t="s">
        <v>114</v>
      </c>
      <c r="B117" s="4">
        <v>9910016</v>
      </c>
      <c r="C117" s="3" t="s">
        <v>216</v>
      </c>
      <c r="D117" s="2">
        <v>1</v>
      </c>
      <c r="F117" s="28">
        <v>16.600000000000001</v>
      </c>
      <c r="G117" s="28">
        <v>18.260000000000002</v>
      </c>
      <c r="H117" s="28">
        <f t="shared" si="6"/>
        <v>16.600000000000001</v>
      </c>
      <c r="I117" s="28">
        <f t="shared" si="7"/>
        <v>18.260000000000002</v>
      </c>
      <c r="J117" s="32" t="s">
        <v>383</v>
      </c>
      <c r="R117" s="76">
        <f>IFERROR(VLOOKUP(A117,'Customer Details'!$A$4:$C$11,3,FALSE),"")</f>
        <v>0</v>
      </c>
    </row>
    <row r="118" spans="1:18" ht="12" customHeight="1" x14ac:dyDescent="0.25">
      <c r="A118" s="2" t="s">
        <v>114</v>
      </c>
      <c r="B118" s="4">
        <v>9701240</v>
      </c>
      <c r="C118" s="3" t="s">
        <v>331</v>
      </c>
      <c r="D118" s="2">
        <v>1</v>
      </c>
      <c r="E118" s="2" t="s">
        <v>551</v>
      </c>
      <c r="F118" s="28">
        <v>9.4</v>
      </c>
      <c r="G118" s="28">
        <v>10.34</v>
      </c>
      <c r="H118" s="28">
        <f t="shared" si="6"/>
        <v>9.4</v>
      </c>
      <c r="I118" s="28">
        <f t="shared" si="7"/>
        <v>10.340000000000002</v>
      </c>
      <c r="J118" s="32" t="s">
        <v>383</v>
      </c>
      <c r="R118" s="76">
        <f>IFERROR(VLOOKUP(A118,'Customer Details'!$A$4:$C$11,3,FALSE),"")</f>
        <v>0</v>
      </c>
    </row>
    <row r="119" spans="1:18" ht="12" customHeight="1" x14ac:dyDescent="0.25">
      <c r="A119" s="2" t="s">
        <v>114</v>
      </c>
      <c r="B119" s="4">
        <v>9910003</v>
      </c>
      <c r="C119" s="3" t="s">
        <v>105</v>
      </c>
      <c r="D119" s="2">
        <v>1</v>
      </c>
      <c r="F119" s="28">
        <v>20.7</v>
      </c>
      <c r="G119" s="28">
        <v>22.77</v>
      </c>
      <c r="H119" s="28">
        <f t="shared" si="6"/>
        <v>20.7</v>
      </c>
      <c r="I119" s="28">
        <f t="shared" si="7"/>
        <v>22.77</v>
      </c>
      <c r="L119" s="32" t="s">
        <v>383</v>
      </c>
      <c r="M119" s="32" t="s">
        <v>383</v>
      </c>
      <c r="O119" s="32" t="s">
        <v>383</v>
      </c>
      <c r="P119" s="32" t="s">
        <v>383</v>
      </c>
      <c r="R119" s="76">
        <f>IFERROR(VLOOKUP(A119,'Customer Details'!$A$4:$C$11,3,FALSE),"")</f>
        <v>0</v>
      </c>
    </row>
    <row r="120" spans="1:18" ht="12" customHeight="1" x14ac:dyDescent="0.25">
      <c r="A120" s="2" t="s">
        <v>114</v>
      </c>
      <c r="B120" s="4">
        <v>9410715</v>
      </c>
      <c r="C120" s="3" t="s">
        <v>217</v>
      </c>
      <c r="D120" s="2">
        <v>1</v>
      </c>
      <c r="F120" s="28">
        <v>10.4</v>
      </c>
      <c r="G120" s="28">
        <v>11.44</v>
      </c>
      <c r="H120" s="28">
        <f t="shared" si="6"/>
        <v>10.4</v>
      </c>
      <c r="I120" s="28">
        <f t="shared" si="7"/>
        <v>11.440000000000001</v>
      </c>
      <c r="P120" s="32" t="s">
        <v>383</v>
      </c>
      <c r="R120" s="76">
        <f>IFERROR(VLOOKUP(A120,'Customer Details'!$A$4:$C$11,3,FALSE),"")</f>
        <v>0</v>
      </c>
    </row>
    <row r="121" spans="1:18" ht="12" customHeight="1" x14ac:dyDescent="0.25">
      <c r="A121" s="2" t="s">
        <v>114</v>
      </c>
      <c r="B121" s="4">
        <v>9430601</v>
      </c>
      <c r="C121" s="3" t="s">
        <v>170</v>
      </c>
      <c r="D121" s="2">
        <v>1</v>
      </c>
      <c r="E121" s="2" t="s">
        <v>552</v>
      </c>
      <c r="F121" s="28">
        <v>83.9</v>
      </c>
      <c r="G121" s="28">
        <v>92.29</v>
      </c>
      <c r="H121" s="28">
        <f t="shared" si="6"/>
        <v>83.9</v>
      </c>
      <c r="I121" s="28">
        <f t="shared" si="7"/>
        <v>92.29000000000002</v>
      </c>
      <c r="L121" s="32" t="s">
        <v>383</v>
      </c>
      <c r="O121" s="32" t="s">
        <v>383</v>
      </c>
      <c r="R121" s="76">
        <f>IFERROR(VLOOKUP(A121,'Customer Details'!$A$4:$C$11,3,FALSE),"")</f>
        <v>0</v>
      </c>
    </row>
    <row r="122" spans="1:18" s="194" customFormat="1" ht="24" customHeight="1" x14ac:dyDescent="0.25">
      <c r="A122" s="185"/>
      <c r="B122" s="186" t="s">
        <v>502</v>
      </c>
      <c r="C122" s="187"/>
      <c r="D122" s="188"/>
      <c r="E122" s="188"/>
      <c r="F122" s="189"/>
      <c r="G122" s="189"/>
      <c r="H122" s="190"/>
      <c r="I122" s="189"/>
      <c r="J122" s="191"/>
      <c r="K122" s="191"/>
      <c r="L122" s="191"/>
      <c r="M122" s="191"/>
      <c r="N122" s="191"/>
      <c r="O122" s="191"/>
      <c r="P122" s="191"/>
      <c r="Q122" s="191"/>
      <c r="R122" s="204" t="str">
        <f>IFERROR(VLOOKUP(A122,'Customer Details'!$A$4:$C$11,3,FALSE),"")</f>
        <v/>
      </c>
    </row>
    <row r="123" spans="1:18" ht="12" customHeight="1" x14ac:dyDescent="0.25">
      <c r="A123" s="2" t="s">
        <v>114</v>
      </c>
      <c r="B123" s="4">
        <v>9910040</v>
      </c>
      <c r="C123" s="3" t="s">
        <v>171</v>
      </c>
      <c r="D123" s="2">
        <v>1</v>
      </c>
      <c r="F123" s="28">
        <v>28</v>
      </c>
      <c r="G123" s="28">
        <v>30.8</v>
      </c>
      <c r="H123" s="28">
        <f t="shared" si="6"/>
        <v>28</v>
      </c>
      <c r="I123" s="28">
        <f t="shared" si="7"/>
        <v>30.800000000000004</v>
      </c>
      <c r="L123" s="32" t="s">
        <v>383</v>
      </c>
      <c r="M123" s="32" t="s">
        <v>383</v>
      </c>
      <c r="P123" s="32" t="s">
        <v>383</v>
      </c>
      <c r="R123" s="76">
        <f>IFERROR(VLOOKUP(A123,'Customer Details'!$A$4:$C$11,3,FALSE),"")</f>
        <v>0</v>
      </c>
    </row>
    <row r="124" spans="1:18" s="10" customFormat="1" ht="12" customHeight="1" x14ac:dyDescent="0.25">
      <c r="A124" s="2" t="s">
        <v>114</v>
      </c>
      <c r="B124" s="4">
        <v>9910051</v>
      </c>
      <c r="C124" s="3" t="s">
        <v>239</v>
      </c>
      <c r="D124" s="2">
        <v>1</v>
      </c>
      <c r="E124" s="2" t="s">
        <v>551</v>
      </c>
      <c r="F124" s="28">
        <v>11.4</v>
      </c>
      <c r="G124" s="28">
        <v>12.54</v>
      </c>
      <c r="H124" s="28">
        <f t="shared" si="6"/>
        <v>11.4</v>
      </c>
      <c r="I124" s="28">
        <f t="shared" si="7"/>
        <v>12.540000000000001</v>
      </c>
      <c r="J124" s="2"/>
      <c r="K124" s="2"/>
      <c r="L124" s="32" t="s">
        <v>383</v>
      </c>
      <c r="M124" s="32" t="s">
        <v>383</v>
      </c>
      <c r="N124" s="2"/>
      <c r="O124" s="2"/>
      <c r="P124" s="32" t="s">
        <v>383</v>
      </c>
      <c r="Q124" s="2"/>
      <c r="R124" s="76">
        <f>IFERROR(VLOOKUP(A124,'Customer Details'!$A$4:$C$11,3,FALSE),"")</f>
        <v>0</v>
      </c>
    </row>
    <row r="125" spans="1:18" s="181" customFormat="1" ht="24" customHeight="1" x14ac:dyDescent="0.25">
      <c r="A125" s="170"/>
      <c r="B125" s="171" t="s">
        <v>20</v>
      </c>
      <c r="C125" s="172"/>
      <c r="D125" s="173"/>
      <c r="E125" s="173"/>
      <c r="F125" s="182"/>
      <c r="G125" s="182"/>
      <c r="H125" s="183"/>
      <c r="I125" s="182"/>
      <c r="J125" s="178"/>
      <c r="K125" s="178"/>
      <c r="L125" s="178"/>
      <c r="M125" s="178"/>
      <c r="N125" s="178"/>
      <c r="O125" s="178"/>
      <c r="P125" s="178"/>
      <c r="Q125" s="179"/>
      <c r="R125" s="180" t="str">
        <f>IFERROR(VLOOKUP(A125,'Customer Details'!$A$4:$C$11,3,FALSE),"")</f>
        <v/>
      </c>
    </row>
    <row r="126" spans="1:18" s="194" customFormat="1" ht="24" customHeight="1" x14ac:dyDescent="0.25">
      <c r="A126" s="185"/>
      <c r="B126" s="186" t="s">
        <v>27</v>
      </c>
      <c r="C126" s="187"/>
      <c r="D126" s="188"/>
      <c r="E126" s="188"/>
      <c r="F126" s="189"/>
      <c r="G126" s="189"/>
      <c r="H126" s="190"/>
      <c r="I126" s="189"/>
      <c r="J126" s="191"/>
      <c r="K126" s="191"/>
      <c r="L126" s="191"/>
      <c r="M126" s="191"/>
      <c r="N126" s="191"/>
      <c r="O126" s="191"/>
      <c r="P126" s="191"/>
      <c r="Q126" s="192"/>
      <c r="R126" s="193" t="str">
        <f>IFERROR(VLOOKUP(A126,'Customer Details'!$A$4:$C$11,3,FALSE),"")</f>
        <v/>
      </c>
    </row>
    <row r="127" spans="1:18" ht="12" customHeight="1" x14ac:dyDescent="0.25">
      <c r="A127" s="2" t="s">
        <v>114</v>
      </c>
      <c r="B127" s="4">
        <v>9500687</v>
      </c>
      <c r="C127" s="3" t="s">
        <v>263</v>
      </c>
      <c r="D127" s="2">
        <v>1</v>
      </c>
      <c r="E127" s="2" t="s">
        <v>552</v>
      </c>
      <c r="F127" s="28">
        <v>75.599999999999994</v>
      </c>
      <c r="G127" s="28">
        <v>83.16</v>
      </c>
      <c r="H127" s="28">
        <f t="shared" si="6"/>
        <v>75.599999999999994</v>
      </c>
      <c r="I127" s="28">
        <f t="shared" si="7"/>
        <v>83.16</v>
      </c>
      <c r="J127" s="32" t="s">
        <v>383</v>
      </c>
      <c r="K127" s="32" t="s">
        <v>383</v>
      </c>
      <c r="R127" s="76">
        <f>IFERROR(VLOOKUP(A127,'Customer Details'!$A$4:$C$11,3,FALSE),"")</f>
        <v>0</v>
      </c>
    </row>
    <row r="128" spans="1:18" s="194" customFormat="1" ht="24" customHeight="1" x14ac:dyDescent="0.25">
      <c r="A128" s="185"/>
      <c r="B128" s="186" t="s">
        <v>503</v>
      </c>
      <c r="C128" s="187"/>
      <c r="D128" s="188"/>
      <c r="E128" s="188"/>
      <c r="F128" s="189"/>
      <c r="G128" s="189"/>
      <c r="H128" s="190"/>
      <c r="I128" s="189"/>
      <c r="J128" s="191"/>
      <c r="K128" s="191"/>
      <c r="L128" s="191"/>
      <c r="M128" s="191"/>
      <c r="N128" s="191"/>
      <c r="O128" s="191"/>
      <c r="P128" s="191"/>
      <c r="Q128" s="192"/>
      <c r="R128" s="193" t="str">
        <f>IFERROR(VLOOKUP(A128,'Customer Details'!$A$4:$C$11,3,FALSE),"")</f>
        <v/>
      </c>
    </row>
    <row r="129" spans="1:18" ht="12" customHeight="1" x14ac:dyDescent="0.25">
      <c r="A129" s="2" t="s">
        <v>114</v>
      </c>
      <c r="B129" s="4">
        <v>9410654</v>
      </c>
      <c r="C129" s="3" t="s">
        <v>211</v>
      </c>
      <c r="D129" s="2">
        <v>1</v>
      </c>
      <c r="E129" s="2" t="s">
        <v>552</v>
      </c>
      <c r="F129" s="28">
        <v>139.80000000000001</v>
      </c>
      <c r="G129" s="28">
        <v>153.78</v>
      </c>
      <c r="H129" s="28">
        <f t="shared" si="6"/>
        <v>139.80000000000001</v>
      </c>
      <c r="I129" s="28">
        <f t="shared" si="7"/>
        <v>153.78000000000003</v>
      </c>
      <c r="J129" s="32" t="s">
        <v>383</v>
      </c>
      <c r="K129" s="32" t="s">
        <v>383</v>
      </c>
      <c r="M129" s="32" t="s">
        <v>383</v>
      </c>
      <c r="R129" s="76">
        <f>IFERROR(VLOOKUP(A129,'Customer Details'!$A$4:$C$11,3,FALSE),"")</f>
        <v>0</v>
      </c>
    </row>
    <row r="130" spans="1:18" ht="12" customHeight="1" x14ac:dyDescent="0.25">
      <c r="A130" s="2" t="s">
        <v>114</v>
      </c>
      <c r="B130" s="4">
        <v>9146011</v>
      </c>
      <c r="C130" s="3" t="s">
        <v>447</v>
      </c>
      <c r="D130" s="2">
        <v>1</v>
      </c>
      <c r="E130" s="2" t="s">
        <v>551</v>
      </c>
      <c r="F130" s="28">
        <v>18.7</v>
      </c>
      <c r="G130" s="28">
        <v>20.57</v>
      </c>
      <c r="H130" s="28">
        <f t="shared" si="6"/>
        <v>18.7</v>
      </c>
      <c r="I130" s="28">
        <f t="shared" si="7"/>
        <v>20.57</v>
      </c>
      <c r="J130" s="32" t="s">
        <v>383</v>
      </c>
      <c r="K130" s="32"/>
      <c r="M130" s="32" t="s">
        <v>383</v>
      </c>
      <c r="R130" s="76">
        <f>IFERROR(VLOOKUP(A130,'Customer Details'!$A$4:$C$11,3,FALSE),"")</f>
        <v>0</v>
      </c>
    </row>
    <row r="131" spans="1:18" ht="12" customHeight="1" x14ac:dyDescent="0.25">
      <c r="A131" s="2" t="s">
        <v>114</v>
      </c>
      <c r="B131" s="4">
        <v>1781018</v>
      </c>
      <c r="C131" s="3" t="s">
        <v>448</v>
      </c>
      <c r="D131" s="2">
        <v>1</v>
      </c>
      <c r="E131" s="2" t="s">
        <v>551</v>
      </c>
      <c r="F131" s="28">
        <v>27</v>
      </c>
      <c r="G131" s="28">
        <v>29.7</v>
      </c>
      <c r="H131" s="28">
        <f t="shared" si="6"/>
        <v>27</v>
      </c>
      <c r="I131" s="28">
        <f t="shared" si="7"/>
        <v>29.700000000000003</v>
      </c>
      <c r="J131" s="32" t="s">
        <v>383</v>
      </c>
      <c r="K131" s="32"/>
      <c r="M131" s="32" t="s">
        <v>383</v>
      </c>
      <c r="R131" s="76">
        <f>IFERROR(VLOOKUP(A131,'Customer Details'!$A$4:$C$11,3,FALSE),"")</f>
        <v>0</v>
      </c>
    </row>
    <row r="132" spans="1:18" ht="12" customHeight="1" x14ac:dyDescent="0.25">
      <c r="A132" s="2" t="s">
        <v>114</v>
      </c>
      <c r="B132" s="4">
        <v>9002541</v>
      </c>
      <c r="C132" s="26" t="s">
        <v>286</v>
      </c>
      <c r="D132" s="2">
        <v>1</v>
      </c>
      <c r="E132" s="2" t="s">
        <v>551</v>
      </c>
      <c r="F132" s="28">
        <v>53.9</v>
      </c>
      <c r="G132" s="28">
        <v>59.29</v>
      </c>
      <c r="H132" s="28">
        <f t="shared" si="6"/>
        <v>53.9</v>
      </c>
      <c r="I132" s="28">
        <f t="shared" si="7"/>
        <v>59.290000000000006</v>
      </c>
      <c r="J132" s="32" t="s">
        <v>383</v>
      </c>
      <c r="K132" s="27"/>
      <c r="L132" s="27"/>
      <c r="M132" s="32" t="s">
        <v>383</v>
      </c>
      <c r="N132" s="27"/>
      <c r="O132" s="27"/>
      <c r="P132" s="27"/>
      <c r="Q132" s="27"/>
      <c r="R132" s="84">
        <f>IFERROR(VLOOKUP(A132,'Customer Details'!$A$4:$C$11,3,FALSE),"")</f>
        <v>0</v>
      </c>
    </row>
    <row r="133" spans="1:18" s="181" customFormat="1" ht="24" customHeight="1" x14ac:dyDescent="0.25">
      <c r="A133" s="170"/>
      <c r="B133" s="171" t="s">
        <v>206</v>
      </c>
      <c r="C133" s="172"/>
      <c r="D133" s="173"/>
      <c r="E133" s="173"/>
      <c r="F133" s="182"/>
      <c r="G133" s="182"/>
      <c r="H133" s="183"/>
      <c r="I133" s="182"/>
      <c r="J133" s="178"/>
      <c r="K133" s="178"/>
      <c r="L133" s="178"/>
      <c r="M133" s="178"/>
      <c r="N133" s="178"/>
      <c r="O133" s="178"/>
      <c r="P133" s="178"/>
      <c r="Q133" s="178"/>
      <c r="R133" s="184" t="str">
        <f>IFERROR(VLOOKUP(A133,'Customer Details'!$A$4:$C$11,3,FALSE),"")</f>
        <v/>
      </c>
    </row>
    <row r="134" spans="1:18" s="194" customFormat="1" ht="24" customHeight="1" x14ac:dyDescent="0.25">
      <c r="A134" s="185"/>
      <c r="B134" s="186" t="s">
        <v>0</v>
      </c>
      <c r="C134" s="187"/>
      <c r="D134" s="188"/>
      <c r="E134" s="188"/>
      <c r="F134" s="189"/>
      <c r="G134" s="189"/>
      <c r="H134" s="190"/>
      <c r="I134" s="189"/>
      <c r="J134" s="191"/>
      <c r="K134" s="191"/>
      <c r="L134" s="191"/>
      <c r="M134" s="191"/>
      <c r="N134" s="191"/>
      <c r="O134" s="191"/>
      <c r="P134" s="191"/>
      <c r="Q134" s="191"/>
      <c r="R134" s="204" t="str">
        <f>IFERROR(VLOOKUP(A134,'Customer Details'!$A$4:$C$11,3,FALSE),"")</f>
        <v/>
      </c>
    </row>
    <row r="135" spans="1:18" ht="12" customHeight="1" x14ac:dyDescent="0.25">
      <c r="A135" s="2" t="s">
        <v>114</v>
      </c>
      <c r="B135" s="4">
        <v>9129630</v>
      </c>
      <c r="C135" s="3" t="s">
        <v>287</v>
      </c>
      <c r="D135" s="2">
        <v>1</v>
      </c>
      <c r="F135" s="28">
        <v>55.9</v>
      </c>
      <c r="G135" s="28">
        <v>61.49</v>
      </c>
      <c r="H135" s="28">
        <f t="shared" si="6"/>
        <v>55.9</v>
      </c>
      <c r="I135" s="28">
        <f t="shared" si="7"/>
        <v>61.49</v>
      </c>
      <c r="J135" s="32" t="s">
        <v>383</v>
      </c>
      <c r="K135" s="32" t="s">
        <v>383</v>
      </c>
      <c r="R135" s="76">
        <f>IFERROR(VLOOKUP(A135,'Customer Details'!$A$4:$C$11,3,FALSE),"")</f>
        <v>0</v>
      </c>
    </row>
    <row r="136" spans="1:18" ht="12" customHeight="1" x14ac:dyDescent="0.25">
      <c r="A136" s="2" t="s">
        <v>114</v>
      </c>
      <c r="B136" s="4">
        <v>9500688</v>
      </c>
      <c r="C136" s="3" t="s">
        <v>85</v>
      </c>
      <c r="D136" s="2">
        <v>1</v>
      </c>
      <c r="E136" s="2" t="s">
        <v>551</v>
      </c>
      <c r="F136" s="28">
        <v>21.8</v>
      </c>
      <c r="G136" s="28">
        <v>23.98</v>
      </c>
      <c r="H136" s="28">
        <f t="shared" si="6"/>
        <v>21.8</v>
      </c>
      <c r="I136" s="28">
        <f t="shared" si="7"/>
        <v>23.980000000000004</v>
      </c>
      <c r="J136" s="32" t="s">
        <v>383</v>
      </c>
      <c r="K136" s="32" t="s">
        <v>383</v>
      </c>
      <c r="R136" s="76">
        <f>IFERROR(VLOOKUP(A136,'Customer Details'!$A$4:$C$11,3,FALSE),"")</f>
        <v>0</v>
      </c>
    </row>
    <row r="137" spans="1:18" ht="12" customHeight="1" x14ac:dyDescent="0.25">
      <c r="A137" s="2" t="s">
        <v>114</v>
      </c>
      <c r="B137" s="4">
        <v>1781009</v>
      </c>
      <c r="C137" s="3" t="s">
        <v>288</v>
      </c>
      <c r="D137" s="2">
        <v>1</v>
      </c>
      <c r="F137" s="28">
        <v>10.4</v>
      </c>
      <c r="G137" s="28">
        <v>11.44</v>
      </c>
      <c r="H137" s="28">
        <f t="shared" si="6"/>
        <v>10.4</v>
      </c>
      <c r="I137" s="28">
        <f t="shared" si="7"/>
        <v>11.440000000000001</v>
      </c>
      <c r="J137" s="32" t="s">
        <v>383</v>
      </c>
      <c r="K137" s="32" t="s">
        <v>383</v>
      </c>
      <c r="R137" s="76">
        <f>IFERROR(VLOOKUP(A137,'Customer Details'!$A$4:$C$11,3,FALSE),"")</f>
        <v>0</v>
      </c>
    </row>
    <row r="138" spans="1:18" s="194" customFormat="1" ht="24" customHeight="1" x14ac:dyDescent="0.25">
      <c r="A138" s="185"/>
      <c r="B138" s="186" t="s">
        <v>503</v>
      </c>
      <c r="C138" s="187"/>
      <c r="D138" s="188"/>
      <c r="E138" s="188"/>
      <c r="F138" s="189"/>
      <c r="G138" s="189"/>
      <c r="H138" s="190"/>
      <c r="I138" s="189"/>
      <c r="J138" s="191"/>
      <c r="K138" s="191"/>
      <c r="L138" s="191"/>
      <c r="M138" s="191"/>
      <c r="N138" s="191"/>
      <c r="O138" s="191"/>
      <c r="P138" s="191"/>
      <c r="Q138" s="191"/>
      <c r="R138" s="204" t="str">
        <f>IFERROR(VLOOKUP(A138,'Customer Details'!$A$4:$C$11,3,FALSE),"")</f>
        <v/>
      </c>
    </row>
    <row r="139" spans="1:18" ht="12" customHeight="1" x14ac:dyDescent="0.25">
      <c r="A139" s="2" t="s">
        <v>114</v>
      </c>
      <c r="B139" s="4">
        <v>9128101</v>
      </c>
      <c r="C139" s="3" t="s">
        <v>218</v>
      </c>
      <c r="D139" s="2">
        <v>1</v>
      </c>
      <c r="E139" s="2" t="s">
        <v>552</v>
      </c>
      <c r="F139" s="28">
        <v>23.9</v>
      </c>
      <c r="G139" s="28">
        <v>26.29</v>
      </c>
      <c r="H139" s="28">
        <f t="shared" si="6"/>
        <v>23.9</v>
      </c>
      <c r="I139" s="28">
        <f t="shared" si="7"/>
        <v>26.29</v>
      </c>
      <c r="J139" s="32" t="s">
        <v>383</v>
      </c>
      <c r="K139" s="32" t="s">
        <v>383</v>
      </c>
      <c r="M139" s="32" t="s">
        <v>383</v>
      </c>
      <c r="R139" s="76">
        <f>IFERROR(VLOOKUP(A139,'Customer Details'!$A$4:$C$11,3,FALSE),"")</f>
        <v>0</v>
      </c>
    </row>
    <row r="140" spans="1:18" ht="12" customHeight="1" x14ac:dyDescent="0.25">
      <c r="A140" s="2" t="s">
        <v>114</v>
      </c>
      <c r="B140" s="4">
        <v>9132087</v>
      </c>
      <c r="C140" s="3" t="s">
        <v>219</v>
      </c>
      <c r="D140" s="2">
        <v>1</v>
      </c>
      <c r="E140" s="2" t="s">
        <v>551</v>
      </c>
      <c r="F140" s="28">
        <v>23.9</v>
      </c>
      <c r="G140" s="28">
        <v>26.29</v>
      </c>
      <c r="H140" s="28">
        <f t="shared" si="6"/>
        <v>23.9</v>
      </c>
      <c r="I140" s="28">
        <f t="shared" si="7"/>
        <v>26.29</v>
      </c>
      <c r="J140" s="32" t="s">
        <v>383</v>
      </c>
      <c r="K140" s="32" t="s">
        <v>383</v>
      </c>
      <c r="M140" s="32" t="s">
        <v>383</v>
      </c>
      <c r="R140" s="76">
        <f>IFERROR(VLOOKUP(A140,'Customer Details'!$A$4:$C$11,3,FALSE),"")</f>
        <v>0</v>
      </c>
    </row>
    <row r="141" spans="1:18" ht="12" customHeight="1" x14ac:dyDescent="0.25">
      <c r="A141" s="2" t="s">
        <v>114</v>
      </c>
      <c r="B141" s="4">
        <v>9129631</v>
      </c>
      <c r="C141" s="3" t="s">
        <v>220</v>
      </c>
      <c r="D141" s="2">
        <v>1</v>
      </c>
      <c r="E141" s="2" t="s">
        <v>551</v>
      </c>
      <c r="F141" s="28">
        <v>53.9</v>
      </c>
      <c r="G141" s="28">
        <v>59.29</v>
      </c>
      <c r="H141" s="28">
        <f t="shared" si="6"/>
        <v>53.9</v>
      </c>
      <c r="I141" s="28">
        <f t="shared" si="7"/>
        <v>59.290000000000006</v>
      </c>
      <c r="J141" s="32" t="s">
        <v>383</v>
      </c>
      <c r="M141" s="32" t="s">
        <v>383</v>
      </c>
      <c r="R141" s="76">
        <f>IFERROR(VLOOKUP(A141,'Customer Details'!$A$4:$C$11,3,FALSE),"")</f>
        <v>0</v>
      </c>
    </row>
    <row r="142" spans="1:18" ht="12" customHeight="1" x14ac:dyDescent="0.25">
      <c r="A142" s="2" t="s">
        <v>114</v>
      </c>
      <c r="B142" s="4">
        <v>9016628</v>
      </c>
      <c r="C142" s="3" t="s">
        <v>506</v>
      </c>
      <c r="D142" s="2">
        <v>1</v>
      </c>
      <c r="E142" s="2" t="s">
        <v>551</v>
      </c>
      <c r="F142" s="28">
        <v>41.4</v>
      </c>
      <c r="G142" s="28">
        <v>45.54</v>
      </c>
      <c r="H142" s="28">
        <f t="shared" ref="H142:H143" si="8">IFERROR(F142*(1-R142),"")</f>
        <v>41.4</v>
      </c>
      <c r="I142" s="28">
        <f t="shared" ref="I142:I143" si="9">IFERROR(H142*1.1,"")</f>
        <v>45.54</v>
      </c>
      <c r="J142" s="32" t="s">
        <v>383</v>
      </c>
      <c r="M142" s="32" t="s">
        <v>383</v>
      </c>
      <c r="R142" s="76">
        <f>IFERROR(VLOOKUP(A142,'Customer Details'!$A$4:$C$11,3,FALSE),"")</f>
        <v>0</v>
      </c>
    </row>
    <row r="143" spans="1:18" ht="12" customHeight="1" x14ac:dyDescent="0.25">
      <c r="A143" s="2" t="s">
        <v>114</v>
      </c>
      <c r="B143" s="4">
        <v>9018228</v>
      </c>
      <c r="C143" s="3" t="s">
        <v>506</v>
      </c>
      <c r="D143" s="2">
        <v>1</v>
      </c>
      <c r="E143" s="2" t="s">
        <v>551</v>
      </c>
      <c r="F143" s="28">
        <v>41.4</v>
      </c>
      <c r="G143" s="28">
        <v>45.54</v>
      </c>
      <c r="H143" s="28">
        <f t="shared" si="8"/>
        <v>41.4</v>
      </c>
      <c r="I143" s="28">
        <f t="shared" si="9"/>
        <v>45.54</v>
      </c>
      <c r="J143" s="32" t="s">
        <v>383</v>
      </c>
      <c r="M143" s="32"/>
      <c r="R143" s="76">
        <f>IFERROR(VLOOKUP(A143,'Customer Details'!$A$4:$C$11,3,FALSE),"")</f>
        <v>0</v>
      </c>
    </row>
    <row r="144" spans="1:18" ht="12" customHeight="1" x14ac:dyDescent="0.25">
      <c r="A144" s="2" t="s">
        <v>114</v>
      </c>
      <c r="B144" s="4">
        <v>9129632</v>
      </c>
      <c r="C144" s="3" t="s">
        <v>92</v>
      </c>
      <c r="D144" s="2">
        <v>1</v>
      </c>
      <c r="E144" s="2" t="s">
        <v>551</v>
      </c>
      <c r="F144" s="28">
        <v>69.400000000000006</v>
      </c>
      <c r="G144" s="28">
        <v>76.34</v>
      </c>
      <c r="H144" s="28">
        <f t="shared" ref="H144:H206" si="10">IFERROR(F144*(1-R144),"")</f>
        <v>69.400000000000006</v>
      </c>
      <c r="I144" s="28">
        <f t="shared" ref="I144:I206" si="11">IFERROR(H144*1.1,"")</f>
        <v>76.340000000000018</v>
      </c>
      <c r="J144" s="32" t="s">
        <v>383</v>
      </c>
      <c r="M144" s="32"/>
      <c r="R144" s="76">
        <f>IFERROR(VLOOKUP(A144,'Customer Details'!$A$4:$C$11,3,FALSE),"")</f>
        <v>0</v>
      </c>
    </row>
    <row r="145" spans="1:18" ht="12" customHeight="1" x14ac:dyDescent="0.25">
      <c r="A145" s="2" t="s">
        <v>114</v>
      </c>
      <c r="B145" s="4">
        <v>9146267</v>
      </c>
      <c r="C145" s="3" t="s">
        <v>317</v>
      </c>
      <c r="D145" s="2">
        <v>1</v>
      </c>
      <c r="E145" s="2" t="s">
        <v>551</v>
      </c>
      <c r="F145" s="28">
        <v>69.400000000000006</v>
      </c>
      <c r="G145" s="28">
        <v>76.34</v>
      </c>
      <c r="H145" s="28">
        <f t="shared" si="10"/>
        <v>69.400000000000006</v>
      </c>
      <c r="I145" s="28">
        <f t="shared" si="11"/>
        <v>76.340000000000018</v>
      </c>
      <c r="L145" s="32" t="s">
        <v>383</v>
      </c>
      <c r="M145" s="32"/>
      <c r="R145" s="76">
        <f>IFERROR(VLOOKUP(A145,'Customer Details'!$A$4:$C$11,3,FALSE),"")</f>
        <v>0</v>
      </c>
    </row>
    <row r="146" spans="1:18" ht="12" customHeight="1" x14ac:dyDescent="0.25">
      <c r="A146" s="2" t="s">
        <v>114</v>
      </c>
      <c r="B146" s="4">
        <v>1781009</v>
      </c>
      <c r="C146" s="3" t="s">
        <v>55</v>
      </c>
      <c r="D146" s="2">
        <v>1</v>
      </c>
      <c r="F146" s="28">
        <v>10.4</v>
      </c>
      <c r="G146" s="28">
        <v>11.44</v>
      </c>
      <c r="H146" s="28">
        <f t="shared" si="10"/>
        <v>10.4</v>
      </c>
      <c r="I146" s="28">
        <f t="shared" si="11"/>
        <v>11.440000000000001</v>
      </c>
      <c r="J146" s="32" t="s">
        <v>383</v>
      </c>
      <c r="M146" s="32" t="s">
        <v>383</v>
      </c>
      <c r="R146" s="76">
        <f>IFERROR(VLOOKUP(A146,'Customer Details'!$A$4:$C$11,3,FALSE),"")</f>
        <v>0</v>
      </c>
    </row>
    <row r="147" spans="1:18" ht="12" customHeight="1" x14ac:dyDescent="0.25">
      <c r="A147" s="2" t="s">
        <v>114</v>
      </c>
      <c r="B147" s="4">
        <v>9420801</v>
      </c>
      <c r="C147" s="3" t="s">
        <v>221</v>
      </c>
      <c r="D147" s="2">
        <v>1</v>
      </c>
      <c r="F147" s="28">
        <v>29</v>
      </c>
      <c r="G147" s="28">
        <v>31.9</v>
      </c>
      <c r="H147" s="28">
        <f t="shared" si="10"/>
        <v>29</v>
      </c>
      <c r="I147" s="28">
        <f t="shared" si="11"/>
        <v>31.900000000000002</v>
      </c>
      <c r="J147" s="32" t="s">
        <v>383</v>
      </c>
      <c r="L147" s="32"/>
      <c r="M147" s="32" t="s">
        <v>383</v>
      </c>
      <c r="O147" s="32" t="s">
        <v>383</v>
      </c>
      <c r="P147" s="32" t="s">
        <v>383</v>
      </c>
      <c r="R147" s="76">
        <f>IFERROR(VLOOKUP(A147,'Customer Details'!$A$4:$C$11,3,FALSE),"")</f>
        <v>0</v>
      </c>
    </row>
    <row r="148" spans="1:18" s="194" customFormat="1" ht="24" customHeight="1" x14ac:dyDescent="0.25">
      <c r="A148" s="185"/>
      <c r="B148" s="186" t="s">
        <v>441</v>
      </c>
      <c r="C148" s="187"/>
      <c r="D148" s="188"/>
      <c r="E148" s="188"/>
      <c r="F148" s="189"/>
      <c r="G148" s="189"/>
      <c r="H148" s="190"/>
      <c r="I148" s="189"/>
      <c r="J148" s="191"/>
      <c r="K148" s="191"/>
      <c r="L148" s="191"/>
      <c r="M148" s="191"/>
      <c r="N148" s="191"/>
      <c r="O148" s="191"/>
      <c r="P148" s="191"/>
      <c r="Q148" s="191"/>
      <c r="R148" s="204"/>
    </row>
    <row r="149" spans="1:18" ht="12" customHeight="1" x14ac:dyDescent="0.25">
      <c r="A149" s="2" t="s">
        <v>114</v>
      </c>
      <c r="B149" s="4">
        <v>9705414</v>
      </c>
      <c r="C149" s="3" t="s">
        <v>442</v>
      </c>
      <c r="D149" s="2">
        <v>1</v>
      </c>
      <c r="E149" s="2" t="s">
        <v>551</v>
      </c>
      <c r="F149" s="28">
        <v>53.9</v>
      </c>
      <c r="G149" s="28">
        <v>59.29</v>
      </c>
      <c r="H149" s="28">
        <f t="shared" si="10"/>
        <v>53.9</v>
      </c>
      <c r="I149" s="28">
        <f t="shared" si="11"/>
        <v>59.290000000000006</v>
      </c>
      <c r="J149" s="32"/>
      <c r="L149" s="32"/>
      <c r="M149" s="32" t="s">
        <v>383</v>
      </c>
      <c r="O149" s="32"/>
      <c r="P149" s="32" t="s">
        <v>383</v>
      </c>
      <c r="R149" s="76">
        <f>IFERROR(VLOOKUP(A149,'Customer Details'!$A$4:$C$11,3,FALSE),"")</f>
        <v>0</v>
      </c>
    </row>
    <row r="150" spans="1:18" ht="12" customHeight="1" x14ac:dyDescent="0.25">
      <c r="A150" s="2" t="s">
        <v>114</v>
      </c>
      <c r="B150" s="4">
        <v>9705415</v>
      </c>
      <c r="C150" s="3" t="s">
        <v>443</v>
      </c>
      <c r="D150" s="2">
        <v>1</v>
      </c>
      <c r="E150" s="2" t="s">
        <v>552</v>
      </c>
      <c r="F150" s="28">
        <v>53.9</v>
      </c>
      <c r="G150" s="28">
        <v>59.29</v>
      </c>
      <c r="H150" s="28">
        <f t="shared" si="10"/>
        <v>53.9</v>
      </c>
      <c r="I150" s="28">
        <f t="shared" si="11"/>
        <v>59.290000000000006</v>
      </c>
      <c r="J150" s="32"/>
      <c r="L150" s="32"/>
      <c r="M150" s="32" t="s">
        <v>383</v>
      </c>
      <c r="O150" s="32"/>
      <c r="P150" s="32" t="s">
        <v>383</v>
      </c>
      <c r="R150" s="76">
        <f>IFERROR(VLOOKUP(A150,'Customer Details'!$A$4:$C$11,3,FALSE),"")</f>
        <v>0</v>
      </c>
    </row>
    <row r="151" spans="1:18" ht="12" customHeight="1" x14ac:dyDescent="0.25">
      <c r="A151" s="2" t="s">
        <v>114</v>
      </c>
      <c r="B151" s="4">
        <v>9706003</v>
      </c>
      <c r="C151" s="3" t="s">
        <v>444</v>
      </c>
      <c r="D151" s="2">
        <v>1</v>
      </c>
      <c r="E151" s="2" t="s">
        <v>552</v>
      </c>
      <c r="F151" s="28">
        <v>59</v>
      </c>
      <c r="G151" s="28">
        <v>64.900000000000006</v>
      </c>
      <c r="H151" s="28">
        <f t="shared" si="10"/>
        <v>59</v>
      </c>
      <c r="I151" s="28">
        <f t="shared" si="11"/>
        <v>64.900000000000006</v>
      </c>
      <c r="J151" s="32"/>
      <c r="L151" s="32"/>
      <c r="M151" s="32" t="s">
        <v>383</v>
      </c>
      <c r="O151" s="32"/>
      <c r="P151" s="32" t="s">
        <v>383</v>
      </c>
      <c r="R151" s="76">
        <f>IFERROR(VLOOKUP(A151,'Customer Details'!$A$4:$C$11,3,FALSE),"")</f>
        <v>0</v>
      </c>
    </row>
    <row r="152" spans="1:18" ht="12" customHeight="1" x14ac:dyDescent="0.25">
      <c r="A152" s="2" t="s">
        <v>114</v>
      </c>
      <c r="B152" s="4">
        <v>9706004</v>
      </c>
      <c r="C152" s="3" t="s">
        <v>445</v>
      </c>
      <c r="D152" s="2">
        <v>1</v>
      </c>
      <c r="E152" s="2" t="s">
        <v>552</v>
      </c>
      <c r="F152" s="28">
        <v>59</v>
      </c>
      <c r="G152" s="28">
        <v>64.900000000000006</v>
      </c>
      <c r="H152" s="28">
        <f t="shared" si="10"/>
        <v>59</v>
      </c>
      <c r="I152" s="28">
        <f t="shared" si="11"/>
        <v>64.900000000000006</v>
      </c>
      <c r="J152" s="32"/>
      <c r="L152" s="32"/>
      <c r="M152" s="32" t="s">
        <v>383</v>
      </c>
      <c r="O152" s="32"/>
      <c r="P152" s="32" t="s">
        <v>383</v>
      </c>
      <c r="R152" s="76">
        <f>IFERROR(VLOOKUP(A152,'Customer Details'!$A$4:$C$11,3,FALSE),"")</f>
        <v>0</v>
      </c>
    </row>
    <row r="153" spans="1:18" s="181" customFormat="1" ht="24" customHeight="1" x14ac:dyDescent="0.25">
      <c r="A153" s="170"/>
      <c r="B153" s="171" t="s">
        <v>22</v>
      </c>
      <c r="C153" s="172"/>
      <c r="D153" s="173"/>
      <c r="E153" s="173"/>
      <c r="F153" s="182"/>
      <c r="G153" s="182"/>
      <c r="H153" s="183"/>
      <c r="I153" s="182"/>
      <c r="J153" s="178"/>
      <c r="K153" s="178"/>
      <c r="L153" s="178"/>
      <c r="M153" s="178"/>
      <c r="N153" s="178"/>
      <c r="O153" s="178"/>
      <c r="P153" s="178"/>
      <c r="Q153" s="178"/>
      <c r="R153" s="184"/>
    </row>
    <row r="154" spans="1:18" s="194" customFormat="1" ht="24" customHeight="1" x14ac:dyDescent="0.25">
      <c r="A154" s="185"/>
      <c r="B154" s="186" t="s">
        <v>27</v>
      </c>
      <c r="C154" s="187"/>
      <c r="D154" s="188"/>
      <c r="E154" s="188"/>
      <c r="F154" s="189"/>
      <c r="G154" s="189"/>
      <c r="H154" s="190"/>
      <c r="I154" s="189"/>
      <c r="J154" s="191"/>
      <c r="K154" s="191"/>
      <c r="L154" s="191"/>
      <c r="M154" s="191"/>
      <c r="N154" s="191"/>
      <c r="O154" s="191"/>
      <c r="P154" s="191"/>
      <c r="Q154" s="191"/>
      <c r="R154" s="204"/>
    </row>
    <row r="155" spans="1:18" ht="12" customHeight="1" x14ac:dyDescent="0.25">
      <c r="A155" s="2" t="s">
        <v>114</v>
      </c>
      <c r="B155" s="4">
        <v>9500685</v>
      </c>
      <c r="C155" s="3" t="s">
        <v>262</v>
      </c>
      <c r="D155" s="2">
        <v>1</v>
      </c>
      <c r="E155" s="2" t="s">
        <v>551</v>
      </c>
      <c r="F155" s="28">
        <v>28</v>
      </c>
      <c r="G155" s="28">
        <v>30.8</v>
      </c>
      <c r="H155" s="28">
        <f t="shared" si="10"/>
        <v>28</v>
      </c>
      <c r="I155" s="28">
        <f t="shared" si="11"/>
        <v>30.800000000000004</v>
      </c>
      <c r="J155" s="32" t="s">
        <v>383</v>
      </c>
      <c r="K155" s="32" t="s">
        <v>383</v>
      </c>
      <c r="M155" s="32" t="s">
        <v>383</v>
      </c>
      <c r="R155" s="76">
        <f>IFERROR(VLOOKUP(A155,'Customer Details'!$A$4:$C$11,3,FALSE),"")</f>
        <v>0</v>
      </c>
    </row>
    <row r="156" spans="1:18" ht="12" customHeight="1" x14ac:dyDescent="0.25">
      <c r="A156" s="2" t="s">
        <v>114</v>
      </c>
      <c r="B156" s="4">
        <v>9410633</v>
      </c>
      <c r="C156" s="3" t="s">
        <v>68</v>
      </c>
      <c r="D156" s="2">
        <v>1</v>
      </c>
      <c r="F156" s="28">
        <v>21.8</v>
      </c>
      <c r="G156" s="28">
        <v>23.98</v>
      </c>
      <c r="H156" s="28">
        <f t="shared" si="10"/>
        <v>21.8</v>
      </c>
      <c r="I156" s="28">
        <f t="shared" si="11"/>
        <v>23.980000000000004</v>
      </c>
      <c r="J156" s="32" t="s">
        <v>383</v>
      </c>
      <c r="K156" s="32" t="s">
        <v>383</v>
      </c>
      <c r="M156" s="32" t="s">
        <v>383</v>
      </c>
      <c r="R156" s="76">
        <f>IFERROR(VLOOKUP(A156,'Customer Details'!$A$4:$C$11,3,FALSE),"")</f>
        <v>0</v>
      </c>
    </row>
    <row r="157" spans="1:18" s="194" customFormat="1" ht="24" customHeight="1" x14ac:dyDescent="0.25">
      <c r="A157" s="185"/>
      <c r="B157" s="186" t="s">
        <v>503</v>
      </c>
      <c r="C157" s="187"/>
      <c r="D157" s="188"/>
      <c r="E157" s="188"/>
      <c r="F157" s="189"/>
      <c r="G157" s="189"/>
      <c r="H157" s="190"/>
      <c r="I157" s="189"/>
      <c r="J157" s="191"/>
      <c r="K157" s="191"/>
      <c r="L157" s="191"/>
      <c r="M157" s="191"/>
      <c r="N157" s="191"/>
      <c r="O157" s="191"/>
      <c r="P157" s="191"/>
      <c r="Q157" s="191"/>
      <c r="R157" s="204"/>
    </row>
    <row r="158" spans="1:18" ht="12" customHeight="1" x14ac:dyDescent="0.25">
      <c r="A158" s="2" t="s">
        <v>114</v>
      </c>
      <c r="B158" s="4">
        <v>9410635</v>
      </c>
      <c r="C158" s="3" t="s">
        <v>214</v>
      </c>
      <c r="D158" s="2">
        <v>1</v>
      </c>
      <c r="E158" s="2" t="s">
        <v>552</v>
      </c>
      <c r="F158" s="28">
        <v>21.8</v>
      </c>
      <c r="G158" s="28">
        <v>23.98</v>
      </c>
      <c r="H158" s="28">
        <f t="shared" si="10"/>
        <v>21.8</v>
      </c>
      <c r="I158" s="28">
        <f t="shared" si="11"/>
        <v>23.980000000000004</v>
      </c>
      <c r="J158" s="32" t="s">
        <v>383</v>
      </c>
      <c r="K158" s="32" t="s">
        <v>383</v>
      </c>
      <c r="M158" s="32" t="s">
        <v>383</v>
      </c>
      <c r="R158" s="76">
        <f>IFERROR(VLOOKUP(A158,'Customer Details'!$A$4:$C$11,3,FALSE),"")</f>
        <v>0</v>
      </c>
    </row>
    <row r="159" spans="1:18" ht="12" customHeight="1" x14ac:dyDescent="0.25">
      <c r="A159" s="2" t="s">
        <v>114</v>
      </c>
      <c r="B159" s="4">
        <v>9410633</v>
      </c>
      <c r="C159" s="3" t="s">
        <v>141</v>
      </c>
      <c r="D159" s="2">
        <v>1</v>
      </c>
      <c r="F159" s="28">
        <v>21.8</v>
      </c>
      <c r="G159" s="28">
        <v>23.98</v>
      </c>
      <c r="H159" s="28">
        <f t="shared" si="10"/>
        <v>21.8</v>
      </c>
      <c r="I159" s="28">
        <f t="shared" si="11"/>
        <v>23.980000000000004</v>
      </c>
      <c r="J159" s="32" t="s">
        <v>383</v>
      </c>
      <c r="K159" s="32" t="s">
        <v>383</v>
      </c>
      <c r="M159" s="32" t="s">
        <v>383</v>
      </c>
      <c r="R159" s="76">
        <f>IFERROR(VLOOKUP(A159,'Customer Details'!$A$4:$C$11,3,FALSE),"")</f>
        <v>0</v>
      </c>
    </row>
    <row r="160" spans="1:18" ht="12" customHeight="1" x14ac:dyDescent="0.25">
      <c r="A160" s="2" t="s">
        <v>114</v>
      </c>
      <c r="B160" s="4">
        <v>9028665</v>
      </c>
      <c r="C160" s="3" t="s">
        <v>94</v>
      </c>
      <c r="D160" s="2">
        <v>1</v>
      </c>
      <c r="E160" s="2" t="s">
        <v>551</v>
      </c>
      <c r="F160" s="28">
        <v>1.1000000000000001</v>
      </c>
      <c r="G160" s="28">
        <v>1.21</v>
      </c>
      <c r="H160" s="28">
        <f t="shared" si="10"/>
        <v>1.1000000000000001</v>
      </c>
      <c r="I160" s="28">
        <f t="shared" si="11"/>
        <v>1.2100000000000002</v>
      </c>
      <c r="J160" s="32" t="s">
        <v>383</v>
      </c>
      <c r="K160" s="32" t="s">
        <v>383</v>
      </c>
      <c r="M160" s="32" t="s">
        <v>383</v>
      </c>
      <c r="P160" s="32" t="s">
        <v>383</v>
      </c>
      <c r="R160" s="76">
        <f>IFERROR(VLOOKUP(A160,'Customer Details'!$A$4:$C$11,3,FALSE),"")</f>
        <v>0</v>
      </c>
    </row>
    <row r="161" spans="1:18" ht="12" customHeight="1" x14ac:dyDescent="0.25">
      <c r="A161" s="2" t="s">
        <v>114</v>
      </c>
      <c r="B161" s="4">
        <v>1781030</v>
      </c>
      <c r="C161" s="3" t="s">
        <v>95</v>
      </c>
      <c r="D161" s="2">
        <v>1</v>
      </c>
      <c r="E161" s="2" t="s">
        <v>551</v>
      </c>
      <c r="F161" s="28">
        <v>5.2</v>
      </c>
      <c r="G161" s="28">
        <v>5.72</v>
      </c>
      <c r="H161" s="28">
        <f t="shared" si="10"/>
        <v>5.2</v>
      </c>
      <c r="I161" s="28">
        <f t="shared" si="11"/>
        <v>5.7200000000000006</v>
      </c>
      <c r="J161" s="32" t="s">
        <v>383</v>
      </c>
      <c r="K161" s="32" t="s">
        <v>383</v>
      </c>
      <c r="M161" s="32" t="s">
        <v>383</v>
      </c>
      <c r="P161" s="32" t="s">
        <v>383</v>
      </c>
      <c r="R161" s="76">
        <f>IFERROR(VLOOKUP(A161,'Customer Details'!$A$4:$C$11,3,FALSE),"")</f>
        <v>0</v>
      </c>
    </row>
    <row r="162" spans="1:18" ht="12" customHeight="1" x14ac:dyDescent="0.25">
      <c r="A162" s="2" t="s">
        <v>114</v>
      </c>
      <c r="B162" s="4">
        <v>9430603</v>
      </c>
      <c r="C162" s="3" t="s">
        <v>415</v>
      </c>
      <c r="D162" s="2">
        <v>1</v>
      </c>
      <c r="E162" s="2" t="s">
        <v>552</v>
      </c>
      <c r="F162" s="28">
        <v>112.9</v>
      </c>
      <c r="G162" s="28">
        <v>124.19</v>
      </c>
      <c r="H162" s="28">
        <f t="shared" si="10"/>
        <v>112.9</v>
      </c>
      <c r="I162" s="28">
        <f t="shared" si="11"/>
        <v>124.19000000000001</v>
      </c>
      <c r="L162" s="32" t="s">
        <v>383</v>
      </c>
      <c r="O162" s="32" t="s">
        <v>383</v>
      </c>
      <c r="R162" s="76">
        <f>IFERROR(VLOOKUP(A162,'Customer Details'!$A$4:$C$11,3,FALSE),"")</f>
        <v>0</v>
      </c>
    </row>
    <row r="163" spans="1:18" s="181" customFormat="1" ht="24" customHeight="1" x14ac:dyDescent="0.25">
      <c r="A163" s="170"/>
      <c r="B163" s="171" t="s">
        <v>529</v>
      </c>
      <c r="C163" s="172"/>
      <c r="D163" s="173"/>
      <c r="E163" s="173"/>
      <c r="F163" s="182">
        <v>0</v>
      </c>
      <c r="G163" s="182">
        <v>0</v>
      </c>
      <c r="H163" s="183" t="str">
        <f t="shared" si="10"/>
        <v/>
      </c>
      <c r="I163" s="182" t="str">
        <f t="shared" si="11"/>
        <v/>
      </c>
      <c r="J163" s="178" t="s">
        <v>383</v>
      </c>
      <c r="K163" s="178" t="s">
        <v>383</v>
      </c>
      <c r="L163" s="178"/>
      <c r="M163" s="178"/>
      <c r="N163" s="178"/>
      <c r="O163" s="178"/>
      <c r="P163" s="178"/>
      <c r="Q163" s="178"/>
      <c r="R163" s="184" t="str">
        <f>IFERROR(VLOOKUP(A163,'Customer Details'!$A$4:$C$11,3,FALSE),"")</f>
        <v/>
      </c>
    </row>
    <row r="164" spans="1:18" s="11" customFormat="1" ht="12" customHeight="1" x14ac:dyDescent="0.25">
      <c r="A164" s="2" t="s">
        <v>114</v>
      </c>
      <c r="B164" s="13">
        <v>9015443</v>
      </c>
      <c r="C164" s="3" t="s">
        <v>365</v>
      </c>
      <c r="D164" s="2">
        <v>1</v>
      </c>
      <c r="E164" s="2"/>
      <c r="F164" s="28">
        <v>13.5</v>
      </c>
      <c r="G164" s="28">
        <v>14.85</v>
      </c>
      <c r="H164" s="28">
        <f t="shared" si="10"/>
        <v>13.5</v>
      </c>
      <c r="I164" s="28">
        <f t="shared" si="11"/>
        <v>14.850000000000001</v>
      </c>
      <c r="J164" s="32" t="s">
        <v>383</v>
      </c>
      <c r="K164" s="32" t="s">
        <v>383</v>
      </c>
      <c r="L164" s="14"/>
      <c r="M164" s="14"/>
      <c r="N164" s="14"/>
      <c r="O164" s="14"/>
      <c r="P164" s="14"/>
      <c r="Q164" s="14"/>
      <c r="R164" s="83">
        <f>IFERROR(VLOOKUP(A164,'Customer Details'!$A$4:$C$11,3,FALSE),"")</f>
        <v>0</v>
      </c>
    </row>
    <row r="165" spans="1:18" s="11" customFormat="1" ht="12" customHeight="1" x14ac:dyDescent="0.25">
      <c r="A165" s="2" t="s">
        <v>114</v>
      </c>
      <c r="B165" s="13">
        <v>9014834</v>
      </c>
      <c r="C165" s="3" t="s">
        <v>366</v>
      </c>
      <c r="D165" s="2">
        <v>1</v>
      </c>
      <c r="E165" s="2"/>
      <c r="F165" s="28">
        <v>41.4</v>
      </c>
      <c r="G165" s="28">
        <v>45.54</v>
      </c>
      <c r="H165" s="28">
        <f t="shared" si="10"/>
        <v>41.4</v>
      </c>
      <c r="I165" s="28">
        <f t="shared" si="11"/>
        <v>45.54</v>
      </c>
      <c r="J165" s="32" t="s">
        <v>383</v>
      </c>
      <c r="K165" s="32" t="s">
        <v>383</v>
      </c>
      <c r="L165" s="14"/>
      <c r="M165" s="14"/>
      <c r="N165" s="14"/>
      <c r="O165" s="14"/>
      <c r="P165" s="14"/>
      <c r="Q165" s="14"/>
      <c r="R165" s="83">
        <f>IFERROR(VLOOKUP(A165,'Customer Details'!$A$4:$C$11,3,FALSE),"")</f>
        <v>0</v>
      </c>
    </row>
    <row r="166" spans="1:18" s="11" customFormat="1" ht="12" customHeight="1" x14ac:dyDescent="0.25">
      <c r="A166" s="2" t="s">
        <v>114</v>
      </c>
      <c r="B166" s="13">
        <v>9018608</v>
      </c>
      <c r="C166" s="3" t="s">
        <v>692</v>
      </c>
      <c r="D166" s="2">
        <v>1</v>
      </c>
      <c r="E166" s="2"/>
      <c r="F166" s="28">
        <v>15.6</v>
      </c>
      <c r="G166" s="28">
        <v>17.16</v>
      </c>
      <c r="H166" s="28">
        <f t="shared" si="10"/>
        <v>15.6</v>
      </c>
      <c r="I166" s="28">
        <f t="shared" si="11"/>
        <v>17.16</v>
      </c>
      <c r="J166" s="32" t="s">
        <v>383</v>
      </c>
      <c r="K166" s="32" t="s">
        <v>383</v>
      </c>
      <c r="L166" s="14"/>
      <c r="M166" s="14"/>
      <c r="N166" s="14"/>
      <c r="O166" s="14"/>
      <c r="P166" s="14"/>
      <c r="Q166" s="14"/>
      <c r="R166" s="83">
        <f>IFERROR(VLOOKUP(A166,'Customer Details'!$A$4:$C$11,3,FALSE),"")</f>
        <v>0</v>
      </c>
    </row>
    <row r="167" spans="1:18" s="11" customFormat="1" ht="12" customHeight="1" x14ac:dyDescent="0.25">
      <c r="A167" s="50" t="s">
        <v>114</v>
      </c>
      <c r="B167" s="23">
        <v>9018621</v>
      </c>
      <c r="C167" s="3" t="s">
        <v>687</v>
      </c>
      <c r="D167" s="2">
        <v>1</v>
      </c>
      <c r="E167" s="2"/>
      <c r="F167" s="28">
        <v>62.1</v>
      </c>
      <c r="G167" s="28">
        <v>68.31</v>
      </c>
      <c r="H167" s="28">
        <f t="shared" si="10"/>
        <v>62.1</v>
      </c>
      <c r="I167" s="28">
        <f t="shared" si="11"/>
        <v>68.31</v>
      </c>
      <c r="J167" s="32" t="s">
        <v>383</v>
      </c>
      <c r="K167" s="32" t="s">
        <v>383</v>
      </c>
      <c r="L167" s="14"/>
      <c r="M167" s="14"/>
      <c r="N167" s="14"/>
      <c r="O167" s="14"/>
      <c r="P167" s="14"/>
      <c r="Q167" s="14"/>
      <c r="R167" s="83">
        <f>IFERROR(VLOOKUP(A167,'Customer Details'!$A$4:$C$11,3,FALSE),"")</f>
        <v>0</v>
      </c>
    </row>
    <row r="168" spans="1:18" s="11" customFormat="1" ht="12" customHeight="1" x14ac:dyDescent="0.25">
      <c r="A168" s="50" t="s">
        <v>114</v>
      </c>
      <c r="B168" s="23">
        <v>9013263</v>
      </c>
      <c r="C168" s="3" t="s">
        <v>367</v>
      </c>
      <c r="D168" s="2">
        <v>1</v>
      </c>
      <c r="E168" s="2" t="s">
        <v>552</v>
      </c>
      <c r="F168" s="28">
        <v>5.2</v>
      </c>
      <c r="G168" s="28">
        <v>5.72</v>
      </c>
      <c r="H168" s="28">
        <f t="shared" si="10"/>
        <v>5.2</v>
      </c>
      <c r="I168" s="28">
        <f t="shared" si="11"/>
        <v>5.7200000000000006</v>
      </c>
      <c r="J168" s="32" t="s">
        <v>383</v>
      </c>
      <c r="K168" s="32" t="s">
        <v>383</v>
      </c>
      <c r="L168" s="14"/>
      <c r="M168" s="14"/>
      <c r="N168" s="14"/>
      <c r="O168" s="14"/>
      <c r="P168" s="14"/>
      <c r="Q168" s="14"/>
      <c r="R168" s="83">
        <f>IFERROR(VLOOKUP(A168,'Customer Details'!$A$4:$C$11,3,FALSE),"")</f>
        <v>0</v>
      </c>
    </row>
    <row r="169" spans="1:18" s="11" customFormat="1" ht="12" customHeight="1" x14ac:dyDescent="0.25">
      <c r="A169" s="50" t="s">
        <v>114</v>
      </c>
      <c r="B169" s="23">
        <v>9018625</v>
      </c>
      <c r="C169" s="3" t="s">
        <v>368</v>
      </c>
      <c r="D169" s="2">
        <v>1</v>
      </c>
      <c r="E169" s="2" t="s">
        <v>551</v>
      </c>
      <c r="F169" s="28">
        <v>7.3</v>
      </c>
      <c r="G169" s="28">
        <v>8.0299999999999994</v>
      </c>
      <c r="H169" s="28">
        <f t="shared" si="10"/>
        <v>7.3</v>
      </c>
      <c r="I169" s="28">
        <f t="shared" si="11"/>
        <v>8.0300000000000011</v>
      </c>
      <c r="J169" s="32" t="s">
        <v>383</v>
      </c>
      <c r="K169" s="32" t="s">
        <v>383</v>
      </c>
      <c r="L169" s="14"/>
      <c r="M169" s="14"/>
      <c r="N169" s="14"/>
      <c r="O169" s="14"/>
      <c r="P169" s="14"/>
      <c r="Q169" s="14"/>
      <c r="R169" s="83">
        <f>IFERROR(VLOOKUP(A169,'Customer Details'!$A$4:$C$11,3,FALSE),"")</f>
        <v>0</v>
      </c>
    </row>
    <row r="170" spans="1:18" s="11" customFormat="1" ht="12" customHeight="1" x14ac:dyDescent="0.25">
      <c r="A170" s="50" t="s">
        <v>114</v>
      </c>
      <c r="B170" s="23">
        <v>9016736</v>
      </c>
      <c r="C170" s="3" t="s">
        <v>369</v>
      </c>
      <c r="D170" s="2">
        <v>1</v>
      </c>
      <c r="E170" s="2" t="s">
        <v>551</v>
      </c>
      <c r="F170" s="28">
        <v>7.3</v>
      </c>
      <c r="G170" s="28">
        <v>8.0299999999999994</v>
      </c>
      <c r="H170" s="28">
        <f t="shared" si="10"/>
        <v>7.3</v>
      </c>
      <c r="I170" s="28">
        <f t="shared" si="11"/>
        <v>8.0300000000000011</v>
      </c>
      <c r="J170" s="32" t="s">
        <v>383</v>
      </c>
      <c r="K170" s="32" t="s">
        <v>383</v>
      </c>
      <c r="L170" s="14"/>
      <c r="M170" s="14"/>
      <c r="N170" s="14"/>
      <c r="O170" s="14"/>
      <c r="P170" s="14"/>
      <c r="Q170" s="14"/>
      <c r="R170" s="83">
        <f>IFERROR(VLOOKUP(A170,'Customer Details'!$A$4:$C$11,3,FALSE),"")</f>
        <v>0</v>
      </c>
    </row>
    <row r="171" spans="1:18" s="11" customFormat="1" ht="12" customHeight="1" x14ac:dyDescent="0.25">
      <c r="A171" s="50" t="s">
        <v>114</v>
      </c>
      <c r="B171" s="23">
        <v>9018623</v>
      </c>
      <c r="C171" s="3" t="s">
        <v>370</v>
      </c>
      <c r="D171" s="2">
        <v>1</v>
      </c>
      <c r="E171" s="2" t="s">
        <v>551</v>
      </c>
      <c r="F171" s="28">
        <v>6.3</v>
      </c>
      <c r="G171" s="28">
        <v>6.93</v>
      </c>
      <c r="H171" s="28">
        <f t="shared" si="10"/>
        <v>6.3</v>
      </c>
      <c r="I171" s="28">
        <f t="shared" si="11"/>
        <v>6.9300000000000006</v>
      </c>
      <c r="J171" s="32" t="s">
        <v>383</v>
      </c>
      <c r="K171" s="32" t="s">
        <v>383</v>
      </c>
      <c r="L171" s="14"/>
      <c r="M171" s="14"/>
      <c r="N171" s="14"/>
      <c r="O171" s="14"/>
      <c r="P171" s="14"/>
      <c r="Q171" s="14"/>
      <c r="R171" s="83">
        <f>IFERROR(VLOOKUP(A171,'Customer Details'!$A$4:$C$11,3,FALSE),"")</f>
        <v>0</v>
      </c>
    </row>
    <row r="172" spans="1:18" s="11" customFormat="1" ht="12" customHeight="1" x14ac:dyDescent="0.25">
      <c r="A172" s="50" t="s">
        <v>114</v>
      </c>
      <c r="B172" s="23">
        <v>9018624</v>
      </c>
      <c r="C172" s="3" t="s">
        <v>371</v>
      </c>
      <c r="D172" s="2">
        <v>1</v>
      </c>
      <c r="E172" s="2" t="s">
        <v>551</v>
      </c>
      <c r="F172" s="28">
        <v>8.3000000000000007</v>
      </c>
      <c r="G172" s="28">
        <v>9.1300000000000008</v>
      </c>
      <c r="H172" s="28">
        <f t="shared" si="10"/>
        <v>8.3000000000000007</v>
      </c>
      <c r="I172" s="28">
        <f t="shared" si="11"/>
        <v>9.1300000000000008</v>
      </c>
      <c r="J172" s="32" t="s">
        <v>383</v>
      </c>
      <c r="K172" s="32" t="s">
        <v>383</v>
      </c>
      <c r="L172" s="14"/>
      <c r="M172" s="14"/>
      <c r="N172" s="14"/>
      <c r="O172" s="14"/>
      <c r="P172" s="14"/>
      <c r="Q172" s="14"/>
      <c r="R172" s="83">
        <f>IFERROR(VLOOKUP(A172,'Customer Details'!$A$4:$C$11,3,FALSE),"")</f>
        <v>0</v>
      </c>
    </row>
    <row r="173" spans="1:18" s="181" customFormat="1" ht="24" customHeight="1" x14ac:dyDescent="0.25">
      <c r="A173" s="170"/>
      <c r="B173" s="171" t="s">
        <v>403</v>
      </c>
      <c r="C173" s="172"/>
      <c r="D173" s="173"/>
      <c r="E173" s="173"/>
      <c r="F173" s="182"/>
      <c r="G173" s="182"/>
      <c r="H173" s="183"/>
      <c r="I173" s="182"/>
      <c r="J173" s="178"/>
      <c r="K173" s="178"/>
      <c r="L173" s="178"/>
      <c r="M173" s="178"/>
      <c r="N173" s="178"/>
      <c r="O173" s="178"/>
      <c r="P173" s="178"/>
      <c r="Q173" s="178"/>
      <c r="R173" s="184" t="str">
        <f>IFERROR(VLOOKUP(A173,'Customer Details'!$A$4:$C$11,3,FALSE),"")</f>
        <v/>
      </c>
    </row>
    <row r="174" spans="1:18" s="194" customFormat="1" ht="24" customHeight="1" x14ac:dyDescent="0.25">
      <c r="A174" s="185"/>
      <c r="B174" s="186" t="s">
        <v>23</v>
      </c>
      <c r="C174" s="187"/>
      <c r="D174" s="188"/>
      <c r="E174" s="188"/>
      <c r="F174" s="189"/>
      <c r="G174" s="189"/>
      <c r="H174" s="190"/>
      <c r="I174" s="189"/>
      <c r="J174" s="191"/>
      <c r="K174" s="191"/>
      <c r="L174" s="191"/>
      <c r="M174" s="191"/>
      <c r="N174" s="191"/>
      <c r="O174" s="191"/>
      <c r="P174" s="191"/>
      <c r="Q174" s="191"/>
      <c r="R174" s="204" t="str">
        <f>IFERROR(VLOOKUP(A174,'Customer Details'!$A$4:$C$11,3,FALSE),"")</f>
        <v/>
      </c>
    </row>
    <row r="175" spans="1:18" s="1" customFormat="1" ht="12" customHeight="1" x14ac:dyDescent="0.25">
      <c r="A175" s="50" t="s">
        <v>114</v>
      </c>
      <c r="B175" s="4">
        <v>9163030</v>
      </c>
      <c r="C175" s="3" t="s">
        <v>24</v>
      </c>
      <c r="D175" s="2">
        <v>1</v>
      </c>
      <c r="E175" s="2"/>
      <c r="F175" s="28">
        <v>53.9</v>
      </c>
      <c r="G175" s="28">
        <v>59.29</v>
      </c>
      <c r="H175" s="28">
        <f t="shared" si="10"/>
        <v>53.9</v>
      </c>
      <c r="I175" s="28">
        <f t="shared" si="11"/>
        <v>59.290000000000006</v>
      </c>
      <c r="J175" s="2"/>
      <c r="K175" s="32" t="s">
        <v>383</v>
      </c>
      <c r="L175" s="2"/>
      <c r="M175" s="2"/>
      <c r="N175" s="2"/>
      <c r="O175" s="2"/>
      <c r="P175" s="2"/>
      <c r="Q175" s="2"/>
      <c r="R175" s="76">
        <f>IFERROR(VLOOKUP(A175,'Customer Details'!$A$4:$C$11,3,FALSE),"")</f>
        <v>0</v>
      </c>
    </row>
    <row r="176" spans="1:18" s="194" customFormat="1" ht="24" customHeight="1" x14ac:dyDescent="0.25">
      <c r="A176" s="185"/>
      <c r="B176" s="186" t="s">
        <v>206</v>
      </c>
      <c r="C176" s="187"/>
      <c r="D176" s="188"/>
      <c r="E176" s="188"/>
      <c r="F176" s="189"/>
      <c r="G176" s="189"/>
      <c r="H176" s="190"/>
      <c r="I176" s="189"/>
      <c r="J176" s="191"/>
      <c r="K176" s="191"/>
      <c r="L176" s="191"/>
      <c r="M176" s="191"/>
      <c r="N176" s="191"/>
      <c r="O176" s="191"/>
      <c r="P176" s="191"/>
      <c r="Q176" s="191"/>
      <c r="R176" s="204" t="str">
        <f>IFERROR(VLOOKUP(A176,'Customer Details'!$A$4:$C$11,3,FALSE),"")</f>
        <v/>
      </c>
    </row>
    <row r="177" spans="1:18" s="11" customFormat="1" ht="12" customHeight="1" x14ac:dyDescent="0.25">
      <c r="A177" s="50" t="s">
        <v>114</v>
      </c>
      <c r="B177" s="13">
        <v>9162175</v>
      </c>
      <c r="C177" s="3" t="s">
        <v>437</v>
      </c>
      <c r="D177" s="2">
        <v>100</v>
      </c>
      <c r="E177" s="2" t="s">
        <v>552</v>
      </c>
      <c r="F177" s="28">
        <v>2.1</v>
      </c>
      <c r="G177" s="28">
        <v>2.31</v>
      </c>
      <c r="H177" s="28">
        <f t="shared" si="10"/>
        <v>2.1</v>
      </c>
      <c r="I177" s="28">
        <f t="shared" si="11"/>
        <v>2.3100000000000005</v>
      </c>
      <c r="J177" s="2"/>
      <c r="K177" s="32" t="s">
        <v>383</v>
      </c>
      <c r="L177" s="2"/>
      <c r="M177" s="2"/>
      <c r="N177" s="2"/>
      <c r="O177" s="2"/>
      <c r="P177" s="2"/>
      <c r="Q177" s="2"/>
      <c r="R177" s="76">
        <f>IFERROR(VLOOKUP(A177,'Customer Details'!$A$4:$C$11,3,FALSE),"")</f>
        <v>0</v>
      </c>
    </row>
    <row r="178" spans="1:18" s="11" customFormat="1" ht="12" customHeight="1" x14ac:dyDescent="0.25">
      <c r="A178" s="49" t="s">
        <v>114</v>
      </c>
      <c r="B178" s="13">
        <v>9162176</v>
      </c>
      <c r="C178" s="7" t="s">
        <v>69</v>
      </c>
      <c r="D178" s="2">
        <v>100</v>
      </c>
      <c r="E178" s="2"/>
      <c r="F178" s="28">
        <v>2.1</v>
      </c>
      <c r="G178" s="28">
        <v>2.31</v>
      </c>
      <c r="H178" s="28">
        <f t="shared" si="10"/>
        <v>2.1</v>
      </c>
      <c r="I178" s="28">
        <f t="shared" si="11"/>
        <v>2.3100000000000005</v>
      </c>
      <c r="J178" s="2"/>
      <c r="K178" s="32" t="s">
        <v>383</v>
      </c>
      <c r="L178" s="2"/>
      <c r="M178" s="2"/>
      <c r="N178" s="2"/>
      <c r="O178" s="2"/>
      <c r="P178" s="2"/>
      <c r="Q178" s="2"/>
      <c r="R178" s="76">
        <f>IFERROR(VLOOKUP(A178,'Customer Details'!$A$4:$C$11,3,FALSE),"")</f>
        <v>0</v>
      </c>
    </row>
    <row r="179" spans="1:18" s="11" customFormat="1" ht="12" customHeight="1" x14ac:dyDescent="0.25">
      <c r="A179" s="49" t="s">
        <v>114</v>
      </c>
      <c r="B179" s="13">
        <v>9162139</v>
      </c>
      <c r="C179" s="7" t="s">
        <v>70</v>
      </c>
      <c r="D179" s="2">
        <v>100</v>
      </c>
      <c r="E179" s="2" t="s">
        <v>552</v>
      </c>
      <c r="F179" s="28">
        <v>2.1</v>
      </c>
      <c r="G179" s="28">
        <v>2.31</v>
      </c>
      <c r="H179" s="28">
        <f t="shared" si="10"/>
        <v>2.1</v>
      </c>
      <c r="I179" s="28">
        <f t="shared" si="11"/>
        <v>2.3100000000000005</v>
      </c>
      <c r="J179" s="2"/>
      <c r="K179" s="32" t="s">
        <v>383</v>
      </c>
      <c r="L179" s="2"/>
      <c r="M179" s="2"/>
      <c r="N179" s="2"/>
      <c r="O179" s="2"/>
      <c r="P179" s="2"/>
      <c r="Q179" s="2"/>
      <c r="R179" s="76">
        <f>IFERROR(VLOOKUP(A179,'Customer Details'!$A$4:$C$11,3,FALSE),"")</f>
        <v>0</v>
      </c>
    </row>
    <row r="180" spans="1:18" s="194" customFormat="1" ht="24" customHeight="1" x14ac:dyDescent="0.25">
      <c r="A180" s="185"/>
      <c r="B180" s="186" t="s">
        <v>404</v>
      </c>
      <c r="C180" s="187"/>
      <c r="D180" s="188"/>
      <c r="E180" s="188"/>
      <c r="F180" s="189"/>
      <c r="G180" s="189"/>
      <c r="H180" s="190"/>
      <c r="I180" s="189"/>
      <c r="J180" s="191"/>
      <c r="K180" s="191"/>
      <c r="L180" s="191"/>
      <c r="M180" s="191"/>
      <c r="N180" s="191"/>
      <c r="O180" s="191"/>
      <c r="P180" s="191"/>
      <c r="Q180" s="191"/>
      <c r="R180" s="204"/>
    </row>
    <row r="181" spans="1:18" s="11" customFormat="1" ht="12" customHeight="1" x14ac:dyDescent="0.25">
      <c r="A181" s="49" t="s">
        <v>114</v>
      </c>
      <c r="B181" s="13">
        <v>9163260</v>
      </c>
      <c r="C181" s="7" t="s">
        <v>192</v>
      </c>
      <c r="D181" s="2">
        <v>100</v>
      </c>
      <c r="E181" s="2"/>
      <c r="F181" s="28">
        <v>2.1</v>
      </c>
      <c r="G181" s="28">
        <v>2.31</v>
      </c>
      <c r="H181" s="28">
        <f t="shared" si="10"/>
        <v>2.1</v>
      </c>
      <c r="I181" s="28">
        <f t="shared" si="11"/>
        <v>2.3100000000000005</v>
      </c>
      <c r="J181" s="2"/>
      <c r="K181" s="32" t="s">
        <v>383</v>
      </c>
      <c r="L181" s="2"/>
      <c r="M181" s="2"/>
      <c r="N181" s="2"/>
      <c r="O181" s="2"/>
      <c r="P181" s="2"/>
      <c r="Q181" s="2"/>
      <c r="R181" s="76">
        <f>IFERROR(VLOOKUP(A181,'Customer Details'!$A$4:$C$11,3,FALSE),"")</f>
        <v>0</v>
      </c>
    </row>
    <row r="182" spans="1:18" s="11" customFormat="1" ht="12" customHeight="1" x14ac:dyDescent="0.25">
      <c r="A182" s="49" t="s">
        <v>114</v>
      </c>
      <c r="B182" s="13">
        <v>9163261</v>
      </c>
      <c r="C182" s="7" t="s">
        <v>193</v>
      </c>
      <c r="D182" s="2">
        <v>100</v>
      </c>
      <c r="E182" s="2"/>
      <c r="F182" s="28">
        <v>2.1</v>
      </c>
      <c r="G182" s="28">
        <v>2.31</v>
      </c>
      <c r="H182" s="28">
        <f t="shared" si="10"/>
        <v>2.1</v>
      </c>
      <c r="I182" s="28">
        <f t="shared" si="11"/>
        <v>2.3100000000000005</v>
      </c>
      <c r="J182" s="2"/>
      <c r="K182" s="32" t="s">
        <v>383</v>
      </c>
      <c r="L182" s="2"/>
      <c r="M182" s="2"/>
      <c r="N182" s="2"/>
      <c r="O182" s="2"/>
      <c r="P182" s="2"/>
      <c r="Q182" s="2"/>
      <c r="R182" s="76">
        <f>IFERROR(VLOOKUP(A182,'Customer Details'!$A$4:$C$11,3,FALSE),"")</f>
        <v>0</v>
      </c>
    </row>
    <row r="183" spans="1:18" s="11" customFormat="1" ht="12" customHeight="1" x14ac:dyDescent="0.25">
      <c r="A183" s="49" t="s">
        <v>114</v>
      </c>
      <c r="B183" s="13">
        <v>9163262</v>
      </c>
      <c r="C183" s="7" t="s">
        <v>194</v>
      </c>
      <c r="D183" s="2">
        <v>100</v>
      </c>
      <c r="E183" s="2"/>
      <c r="F183" s="28">
        <v>3.2</v>
      </c>
      <c r="G183" s="28">
        <v>3.52</v>
      </c>
      <c r="H183" s="28">
        <f t="shared" si="10"/>
        <v>3.2</v>
      </c>
      <c r="I183" s="28">
        <f t="shared" si="11"/>
        <v>3.5200000000000005</v>
      </c>
      <c r="J183" s="2"/>
      <c r="K183" s="32" t="s">
        <v>383</v>
      </c>
      <c r="L183" s="2"/>
      <c r="M183" s="2"/>
      <c r="N183" s="2"/>
      <c r="O183" s="2"/>
      <c r="P183" s="2"/>
      <c r="Q183" s="2"/>
      <c r="R183" s="76">
        <f>IFERROR(VLOOKUP(A183,'Customer Details'!$A$4:$C$11,3,FALSE),"")</f>
        <v>0</v>
      </c>
    </row>
    <row r="184" spans="1:18" s="11" customFormat="1" ht="12" customHeight="1" x14ac:dyDescent="0.25">
      <c r="A184" s="49" t="s">
        <v>114</v>
      </c>
      <c r="B184" s="13">
        <v>9163332</v>
      </c>
      <c r="C184" s="7" t="s">
        <v>195</v>
      </c>
      <c r="D184" s="2">
        <v>100</v>
      </c>
      <c r="E184" s="2"/>
      <c r="F184" s="28">
        <v>3.2</v>
      </c>
      <c r="G184" s="28">
        <v>3.52</v>
      </c>
      <c r="H184" s="28">
        <f t="shared" si="10"/>
        <v>3.2</v>
      </c>
      <c r="I184" s="28">
        <f t="shared" si="11"/>
        <v>3.5200000000000005</v>
      </c>
      <c r="J184" s="2"/>
      <c r="K184" s="32" t="s">
        <v>383</v>
      </c>
      <c r="L184" s="2"/>
      <c r="M184" s="2"/>
      <c r="N184" s="2"/>
      <c r="O184" s="2"/>
      <c r="P184" s="2"/>
      <c r="Q184" s="2"/>
      <c r="R184" s="76">
        <f>IFERROR(VLOOKUP(A184,'Customer Details'!$A$4:$C$11,3,FALSE),"")</f>
        <v>0</v>
      </c>
    </row>
    <row r="185" spans="1:18" s="11" customFormat="1" ht="12" customHeight="1" x14ac:dyDescent="0.25">
      <c r="A185" s="49" t="s">
        <v>114</v>
      </c>
      <c r="B185" s="13">
        <v>9163268</v>
      </c>
      <c r="C185" s="7" t="s">
        <v>196</v>
      </c>
      <c r="D185" s="2">
        <v>100</v>
      </c>
      <c r="E185" s="2"/>
      <c r="F185" s="28">
        <v>3.2</v>
      </c>
      <c r="G185" s="28">
        <v>3.52</v>
      </c>
      <c r="H185" s="28">
        <f t="shared" si="10"/>
        <v>3.2</v>
      </c>
      <c r="I185" s="28">
        <f t="shared" si="11"/>
        <v>3.5200000000000005</v>
      </c>
      <c r="J185" s="2"/>
      <c r="K185" s="32" t="s">
        <v>383</v>
      </c>
      <c r="L185" s="2"/>
      <c r="M185" s="2"/>
      <c r="N185" s="2"/>
      <c r="O185" s="2"/>
      <c r="P185" s="2"/>
      <c r="Q185" s="2"/>
      <c r="R185" s="76">
        <f>IFERROR(VLOOKUP(A185,'Customer Details'!$A$4:$C$11,3,FALSE),"")</f>
        <v>0</v>
      </c>
    </row>
    <row r="186" spans="1:18" s="194" customFormat="1" ht="24" customHeight="1" x14ac:dyDescent="0.25">
      <c r="A186" s="185"/>
      <c r="B186" s="186" t="s">
        <v>189</v>
      </c>
      <c r="C186" s="187"/>
      <c r="D186" s="188"/>
      <c r="E186" s="188"/>
      <c r="F186" s="189"/>
      <c r="G186" s="189"/>
      <c r="H186" s="190"/>
      <c r="I186" s="189"/>
      <c r="J186" s="191"/>
      <c r="K186" s="191"/>
      <c r="L186" s="191"/>
      <c r="M186" s="191"/>
      <c r="N186" s="191"/>
      <c r="O186" s="191"/>
      <c r="P186" s="191"/>
      <c r="Q186" s="191"/>
      <c r="R186" s="204" t="str">
        <f>IFERROR(VLOOKUP(A186,'Customer Details'!$A$4:$C$11,3,FALSE),"")</f>
        <v/>
      </c>
    </row>
    <row r="187" spans="1:18" s="11" customFormat="1" ht="12" customHeight="1" x14ac:dyDescent="0.25">
      <c r="A187" s="49" t="s">
        <v>114</v>
      </c>
      <c r="B187" s="13">
        <v>9163251</v>
      </c>
      <c r="C187" s="7" t="s">
        <v>197</v>
      </c>
      <c r="D187" s="2">
        <v>100</v>
      </c>
      <c r="E187" s="2"/>
      <c r="F187" s="28">
        <v>1.1000000000000001</v>
      </c>
      <c r="G187" s="28">
        <v>1.21</v>
      </c>
      <c r="H187" s="28">
        <f t="shared" si="10"/>
        <v>1.1000000000000001</v>
      </c>
      <c r="I187" s="28">
        <f t="shared" si="11"/>
        <v>1.2100000000000002</v>
      </c>
      <c r="J187" s="2"/>
      <c r="K187" s="32" t="s">
        <v>383</v>
      </c>
      <c r="L187" s="2"/>
      <c r="M187" s="2"/>
      <c r="N187" s="2"/>
      <c r="O187" s="2"/>
      <c r="P187" s="2"/>
      <c r="Q187" s="2"/>
      <c r="R187" s="76">
        <f>IFERROR(VLOOKUP(A187,'Customer Details'!$A$4:$C$11,3,FALSE),"")</f>
        <v>0</v>
      </c>
    </row>
    <row r="188" spans="1:18" s="11" customFormat="1" ht="12" customHeight="1" x14ac:dyDescent="0.25">
      <c r="A188" s="49" t="s">
        <v>114</v>
      </c>
      <c r="B188" s="13">
        <v>9163253</v>
      </c>
      <c r="C188" s="7" t="s">
        <v>198</v>
      </c>
      <c r="D188" s="2">
        <v>100</v>
      </c>
      <c r="E188" s="2"/>
      <c r="F188" s="28">
        <v>1.1000000000000001</v>
      </c>
      <c r="G188" s="28">
        <v>1.21</v>
      </c>
      <c r="H188" s="28">
        <f t="shared" si="10"/>
        <v>1.1000000000000001</v>
      </c>
      <c r="I188" s="28">
        <f t="shared" si="11"/>
        <v>1.2100000000000002</v>
      </c>
      <c r="J188" s="2"/>
      <c r="K188" s="32" t="s">
        <v>383</v>
      </c>
      <c r="L188" s="2"/>
      <c r="M188" s="2"/>
      <c r="N188" s="2"/>
      <c r="O188" s="2"/>
      <c r="P188" s="2"/>
      <c r="Q188" s="2"/>
      <c r="R188" s="76">
        <f>IFERROR(VLOOKUP(A188,'Customer Details'!$A$4:$C$11,3,FALSE),"")</f>
        <v>0</v>
      </c>
    </row>
    <row r="189" spans="1:18" s="11" customFormat="1" ht="12" customHeight="1" x14ac:dyDescent="0.25">
      <c r="A189" s="49" t="s">
        <v>114</v>
      </c>
      <c r="B189" s="13">
        <v>9163252</v>
      </c>
      <c r="C189" s="7" t="s">
        <v>199</v>
      </c>
      <c r="D189" s="2">
        <v>100</v>
      </c>
      <c r="E189" s="2"/>
      <c r="F189" s="28">
        <v>1.1000000000000001</v>
      </c>
      <c r="G189" s="28">
        <v>1.21</v>
      </c>
      <c r="H189" s="28">
        <f t="shared" si="10"/>
        <v>1.1000000000000001</v>
      </c>
      <c r="I189" s="28">
        <f t="shared" si="11"/>
        <v>1.2100000000000002</v>
      </c>
      <c r="J189" s="2"/>
      <c r="K189" s="32" t="s">
        <v>383</v>
      </c>
      <c r="L189" s="2"/>
      <c r="M189" s="2"/>
      <c r="N189" s="2"/>
      <c r="O189" s="2"/>
      <c r="P189" s="2"/>
      <c r="Q189" s="2"/>
      <c r="R189" s="76">
        <f>IFERROR(VLOOKUP(A189,'Customer Details'!$A$4:$C$11,3,FALSE),"")</f>
        <v>0</v>
      </c>
    </row>
    <row r="190" spans="1:18" s="11" customFormat="1" ht="12" customHeight="1" x14ac:dyDescent="0.25">
      <c r="A190" s="49" t="s">
        <v>114</v>
      </c>
      <c r="B190" s="13">
        <v>9163254</v>
      </c>
      <c r="C190" s="7" t="s">
        <v>200</v>
      </c>
      <c r="D190" s="2">
        <v>100</v>
      </c>
      <c r="E190" s="2"/>
      <c r="F190" s="28">
        <v>2.1</v>
      </c>
      <c r="G190" s="28">
        <v>2.31</v>
      </c>
      <c r="H190" s="28">
        <f t="shared" si="10"/>
        <v>2.1</v>
      </c>
      <c r="I190" s="28">
        <f t="shared" si="11"/>
        <v>2.3100000000000005</v>
      </c>
      <c r="J190" s="2"/>
      <c r="K190" s="32" t="s">
        <v>383</v>
      </c>
      <c r="L190" s="2"/>
      <c r="M190" s="2"/>
      <c r="N190" s="2"/>
      <c r="O190" s="2"/>
      <c r="P190" s="2"/>
      <c r="Q190" s="2"/>
      <c r="R190" s="76">
        <f>IFERROR(VLOOKUP(A190,'Customer Details'!$A$4:$C$11,3,FALSE),"")</f>
        <v>0</v>
      </c>
    </row>
    <row r="191" spans="1:18" s="11" customFormat="1" ht="12" customHeight="1" x14ac:dyDescent="0.25">
      <c r="A191" s="49" t="s">
        <v>114</v>
      </c>
      <c r="B191" s="13">
        <v>9163256</v>
      </c>
      <c r="C191" s="7" t="s">
        <v>201</v>
      </c>
      <c r="D191" s="2">
        <v>100</v>
      </c>
      <c r="E191" s="2"/>
      <c r="F191" s="28">
        <v>2.1</v>
      </c>
      <c r="G191" s="28">
        <v>2.31</v>
      </c>
      <c r="H191" s="28">
        <f t="shared" si="10"/>
        <v>2.1</v>
      </c>
      <c r="I191" s="28">
        <f t="shared" si="11"/>
        <v>2.3100000000000005</v>
      </c>
      <c r="J191" s="2"/>
      <c r="K191" s="32" t="s">
        <v>383</v>
      </c>
      <c r="L191" s="2"/>
      <c r="M191" s="2"/>
      <c r="N191" s="2"/>
      <c r="O191" s="2"/>
      <c r="P191" s="2"/>
      <c r="Q191" s="2"/>
      <c r="R191" s="76">
        <f>IFERROR(VLOOKUP(A191,'Customer Details'!$A$4:$C$11,3,FALSE),"")</f>
        <v>0</v>
      </c>
    </row>
    <row r="192" spans="1:18" s="11" customFormat="1" ht="12" customHeight="1" x14ac:dyDescent="0.25">
      <c r="A192" s="49" t="s">
        <v>114</v>
      </c>
      <c r="B192" s="13">
        <v>9163255</v>
      </c>
      <c r="C192" s="7" t="s">
        <v>202</v>
      </c>
      <c r="D192" s="2">
        <v>100</v>
      </c>
      <c r="E192" s="2"/>
      <c r="F192" s="28">
        <v>2.1</v>
      </c>
      <c r="G192" s="28">
        <v>2.31</v>
      </c>
      <c r="H192" s="28">
        <f t="shared" si="10"/>
        <v>2.1</v>
      </c>
      <c r="I192" s="28">
        <f t="shared" si="11"/>
        <v>2.3100000000000005</v>
      </c>
      <c r="J192" s="2"/>
      <c r="K192" s="32" t="s">
        <v>383</v>
      </c>
      <c r="L192" s="2"/>
      <c r="M192" s="2"/>
      <c r="N192" s="2"/>
      <c r="O192" s="2"/>
      <c r="P192" s="2"/>
      <c r="Q192" s="2"/>
      <c r="R192" s="76">
        <f>IFERROR(VLOOKUP(A192,'Customer Details'!$A$4:$C$11,3,FALSE),"")</f>
        <v>0</v>
      </c>
    </row>
    <row r="193" spans="1:18" s="194" customFormat="1" ht="24" customHeight="1" x14ac:dyDescent="0.25">
      <c r="A193" s="185"/>
      <c r="B193" s="186" t="s">
        <v>25</v>
      </c>
      <c r="C193" s="187"/>
      <c r="D193" s="188"/>
      <c r="E193" s="188"/>
      <c r="F193" s="189"/>
      <c r="G193" s="189"/>
      <c r="H193" s="190"/>
      <c r="I193" s="189"/>
      <c r="J193" s="191"/>
      <c r="K193" s="191"/>
      <c r="L193" s="191"/>
      <c r="M193" s="191"/>
      <c r="N193" s="191"/>
      <c r="O193" s="191"/>
      <c r="P193" s="191"/>
      <c r="Q193" s="191"/>
      <c r="R193" s="204" t="str">
        <f>IFERROR(VLOOKUP(A193,'Customer Details'!$A$4:$C$11,3,FALSE),"")</f>
        <v/>
      </c>
    </row>
    <row r="194" spans="1:18" s="11" customFormat="1" ht="11.25" customHeight="1" x14ac:dyDescent="0.25">
      <c r="A194" s="49" t="s">
        <v>114</v>
      </c>
      <c r="B194" s="13">
        <v>1781003</v>
      </c>
      <c r="C194" s="7" t="s">
        <v>54</v>
      </c>
      <c r="D194" s="2">
        <v>100</v>
      </c>
      <c r="E194" s="2" t="s">
        <v>552</v>
      </c>
      <c r="F194" s="28">
        <v>2.1</v>
      </c>
      <c r="G194" s="28">
        <v>2.31</v>
      </c>
      <c r="H194" s="28">
        <f t="shared" si="10"/>
        <v>2.1</v>
      </c>
      <c r="I194" s="28">
        <f t="shared" si="11"/>
        <v>2.3100000000000005</v>
      </c>
      <c r="J194" s="2"/>
      <c r="K194" s="32" t="s">
        <v>383</v>
      </c>
      <c r="L194" s="2"/>
      <c r="M194" s="2"/>
      <c r="N194" s="2"/>
      <c r="O194" s="2"/>
      <c r="P194" s="2"/>
      <c r="Q194" s="2"/>
      <c r="R194" s="76">
        <f>IFERROR(VLOOKUP(A194,'Customer Details'!$A$4:$C$11,3,FALSE),"")</f>
        <v>0</v>
      </c>
    </row>
    <row r="195" spans="1:18" s="11" customFormat="1" ht="11.25" customHeight="1" x14ac:dyDescent="0.25">
      <c r="A195" s="51" t="s">
        <v>114</v>
      </c>
      <c r="B195" s="13">
        <v>1781002</v>
      </c>
      <c r="C195" s="7" t="s">
        <v>53</v>
      </c>
      <c r="D195" s="2">
        <v>100</v>
      </c>
      <c r="E195" s="2"/>
      <c r="F195" s="28">
        <v>2.1</v>
      </c>
      <c r="G195" s="28">
        <v>2.31</v>
      </c>
      <c r="H195" s="28">
        <f t="shared" si="10"/>
        <v>2.1</v>
      </c>
      <c r="I195" s="28">
        <f t="shared" si="11"/>
        <v>2.3100000000000005</v>
      </c>
      <c r="J195" s="2"/>
      <c r="K195" s="32" t="s">
        <v>383</v>
      </c>
      <c r="L195" s="2"/>
      <c r="M195" s="2"/>
      <c r="N195" s="2"/>
      <c r="O195" s="2"/>
      <c r="P195" s="2"/>
      <c r="Q195" s="2"/>
      <c r="R195" s="76">
        <f>IFERROR(VLOOKUP(A195,'Customer Details'!$A$4:$C$11,3,FALSE),"")</f>
        <v>0</v>
      </c>
    </row>
    <row r="196" spans="1:18" s="11" customFormat="1" ht="11.25" customHeight="1" x14ac:dyDescent="0.25">
      <c r="A196" s="49" t="s">
        <v>114</v>
      </c>
      <c r="B196" s="13">
        <v>1781000</v>
      </c>
      <c r="C196" s="7" t="s">
        <v>107</v>
      </c>
      <c r="D196" s="2">
        <v>100</v>
      </c>
      <c r="E196" s="2"/>
      <c r="F196" s="28">
        <v>1.1000000000000001</v>
      </c>
      <c r="G196" s="28">
        <v>1.21</v>
      </c>
      <c r="H196" s="28">
        <f t="shared" si="10"/>
        <v>1.1000000000000001</v>
      </c>
      <c r="I196" s="28">
        <f t="shared" si="11"/>
        <v>1.2100000000000002</v>
      </c>
      <c r="J196" s="2"/>
      <c r="K196" s="32" t="s">
        <v>383</v>
      </c>
      <c r="L196" s="2"/>
      <c r="M196" s="2"/>
      <c r="N196" s="2"/>
      <c r="O196" s="2"/>
      <c r="P196" s="2"/>
      <c r="Q196" s="2"/>
      <c r="R196" s="76">
        <f>IFERROR(VLOOKUP(A196,'Customer Details'!$A$4:$C$11,3,FALSE),"")</f>
        <v>0</v>
      </c>
    </row>
    <row r="197" spans="1:18" s="11" customFormat="1" ht="11.25" customHeight="1" x14ac:dyDescent="0.25">
      <c r="A197" s="49" t="s">
        <v>114</v>
      </c>
      <c r="B197" s="13">
        <v>9162136</v>
      </c>
      <c r="C197" s="7" t="s">
        <v>50</v>
      </c>
      <c r="D197" s="2">
        <v>100</v>
      </c>
      <c r="E197" s="2" t="s">
        <v>552</v>
      </c>
      <c r="F197" s="28">
        <v>2.1</v>
      </c>
      <c r="G197" s="28">
        <v>2.31</v>
      </c>
      <c r="H197" s="28">
        <f t="shared" si="10"/>
        <v>2.1</v>
      </c>
      <c r="I197" s="28">
        <f t="shared" si="11"/>
        <v>2.3100000000000005</v>
      </c>
      <c r="J197" s="2"/>
      <c r="K197" s="32" t="s">
        <v>383</v>
      </c>
      <c r="L197" s="2"/>
      <c r="M197" s="2"/>
      <c r="N197" s="2"/>
      <c r="O197" s="2"/>
      <c r="P197" s="2"/>
      <c r="Q197" s="2"/>
      <c r="R197" s="76">
        <f>IFERROR(VLOOKUP(A197,'Customer Details'!$A$4:$C$11,3,FALSE),"")</f>
        <v>0</v>
      </c>
    </row>
    <row r="198" spans="1:18" s="11" customFormat="1" ht="11.25" customHeight="1" x14ac:dyDescent="0.25">
      <c r="A198" s="49" t="s">
        <v>114</v>
      </c>
      <c r="B198" s="13">
        <v>9162137</v>
      </c>
      <c r="C198" s="7" t="s">
        <v>51</v>
      </c>
      <c r="D198" s="2">
        <v>100</v>
      </c>
      <c r="E198" s="2"/>
      <c r="F198" s="28">
        <v>2.1</v>
      </c>
      <c r="G198" s="28">
        <v>2.31</v>
      </c>
      <c r="H198" s="28">
        <f t="shared" si="10"/>
        <v>2.1</v>
      </c>
      <c r="I198" s="28">
        <f t="shared" si="11"/>
        <v>2.3100000000000005</v>
      </c>
      <c r="J198" s="2"/>
      <c r="K198" s="32" t="s">
        <v>383</v>
      </c>
      <c r="L198" s="2"/>
      <c r="M198" s="2"/>
      <c r="N198" s="2"/>
      <c r="O198" s="2"/>
      <c r="P198" s="2"/>
      <c r="Q198" s="2"/>
      <c r="R198" s="76">
        <f>IFERROR(VLOOKUP(A198,'Customer Details'!$A$4:$C$11,3,FALSE),"")</f>
        <v>0</v>
      </c>
    </row>
    <row r="199" spans="1:18" s="11" customFormat="1" ht="11.25" customHeight="1" x14ac:dyDescent="0.25">
      <c r="A199" s="49" t="s">
        <v>114</v>
      </c>
      <c r="B199" s="13">
        <v>9162138</v>
      </c>
      <c r="C199" s="7" t="s">
        <v>52</v>
      </c>
      <c r="D199" s="2">
        <v>100</v>
      </c>
      <c r="E199" s="2" t="s">
        <v>552</v>
      </c>
      <c r="F199" s="28">
        <v>2.1</v>
      </c>
      <c r="G199" s="28">
        <v>2.31</v>
      </c>
      <c r="H199" s="28">
        <f t="shared" si="10"/>
        <v>2.1</v>
      </c>
      <c r="I199" s="28">
        <f t="shared" si="11"/>
        <v>2.3100000000000005</v>
      </c>
      <c r="J199" s="2"/>
      <c r="K199" s="32" t="s">
        <v>383</v>
      </c>
      <c r="L199" s="2"/>
      <c r="M199" s="2"/>
      <c r="N199" s="2"/>
      <c r="O199" s="2"/>
      <c r="P199" s="2"/>
      <c r="Q199" s="2"/>
      <c r="R199" s="76">
        <f>IFERROR(VLOOKUP(A199,'Customer Details'!$A$4:$C$11,3,FALSE),"")</f>
        <v>0</v>
      </c>
    </row>
    <row r="200" spans="1:18" s="11" customFormat="1" ht="11.25" customHeight="1" x14ac:dyDescent="0.25">
      <c r="A200" s="49" t="s">
        <v>114</v>
      </c>
      <c r="B200" s="13">
        <v>9162140</v>
      </c>
      <c r="C200" s="7" t="s">
        <v>106</v>
      </c>
      <c r="D200" s="2">
        <v>100</v>
      </c>
      <c r="E200" s="2"/>
      <c r="F200" s="28">
        <v>1.1000000000000001</v>
      </c>
      <c r="G200" s="28">
        <v>1.21</v>
      </c>
      <c r="H200" s="28">
        <f t="shared" si="10"/>
        <v>1.1000000000000001</v>
      </c>
      <c r="I200" s="28">
        <f t="shared" si="11"/>
        <v>1.2100000000000002</v>
      </c>
      <c r="J200" s="2"/>
      <c r="K200" s="32" t="s">
        <v>383</v>
      </c>
      <c r="L200" s="2"/>
      <c r="M200" s="2"/>
      <c r="N200" s="2"/>
      <c r="O200" s="2"/>
      <c r="P200" s="2"/>
      <c r="Q200" s="2"/>
      <c r="R200" s="76">
        <f>IFERROR(VLOOKUP(A200,'Customer Details'!$A$4:$C$11,3,FALSE),"")</f>
        <v>0</v>
      </c>
    </row>
    <row r="201" spans="1:18" s="194" customFormat="1" ht="24" customHeight="1" x14ac:dyDescent="0.25">
      <c r="A201" s="185"/>
      <c r="B201" s="186" t="s">
        <v>26</v>
      </c>
      <c r="C201" s="187"/>
      <c r="D201" s="188"/>
      <c r="E201" s="188"/>
      <c r="F201" s="189"/>
      <c r="G201" s="189"/>
      <c r="H201" s="190"/>
      <c r="I201" s="189"/>
      <c r="J201" s="191"/>
      <c r="K201" s="191"/>
      <c r="L201" s="191"/>
      <c r="M201" s="191"/>
      <c r="N201" s="191"/>
      <c r="O201" s="191"/>
      <c r="P201" s="191"/>
      <c r="Q201" s="191"/>
      <c r="R201" s="204" t="str">
        <f>IFERROR(VLOOKUP(A201,'Customer Details'!$A$4:$C$11,3,FALSE),"")</f>
        <v/>
      </c>
    </row>
    <row r="202" spans="1:18" s="11" customFormat="1" ht="12" customHeight="1" x14ac:dyDescent="0.25">
      <c r="A202" s="49" t="s">
        <v>114</v>
      </c>
      <c r="B202" s="13">
        <v>9162141</v>
      </c>
      <c r="C202" s="7" t="s">
        <v>222</v>
      </c>
      <c r="D202" s="2">
        <v>100</v>
      </c>
      <c r="E202" s="2" t="s">
        <v>552</v>
      </c>
      <c r="F202" s="28">
        <v>1.1000000000000001</v>
      </c>
      <c r="G202" s="28">
        <v>1.21</v>
      </c>
      <c r="H202" s="28">
        <f t="shared" si="10"/>
        <v>1.1000000000000001</v>
      </c>
      <c r="I202" s="28">
        <f t="shared" si="11"/>
        <v>1.2100000000000002</v>
      </c>
      <c r="J202" s="2"/>
      <c r="K202" s="32" t="s">
        <v>383</v>
      </c>
      <c r="L202" s="2"/>
      <c r="M202" s="2"/>
      <c r="N202" s="2"/>
      <c r="O202" s="2"/>
      <c r="P202" s="2"/>
      <c r="Q202" s="2"/>
      <c r="R202" s="76">
        <f>IFERROR(VLOOKUP(A202,'Customer Details'!$A$4:$C$11,3,FALSE),"")</f>
        <v>0</v>
      </c>
    </row>
    <row r="203" spans="1:18" s="11" customFormat="1" ht="12" customHeight="1" x14ac:dyDescent="0.25">
      <c r="A203" s="49" t="s">
        <v>114</v>
      </c>
      <c r="B203" s="13">
        <v>9162142</v>
      </c>
      <c r="C203" s="7" t="s">
        <v>223</v>
      </c>
      <c r="D203" s="2">
        <v>100</v>
      </c>
      <c r="E203" s="2"/>
      <c r="F203" s="28">
        <v>1.1000000000000001</v>
      </c>
      <c r="G203" s="28">
        <v>1.21</v>
      </c>
      <c r="H203" s="28">
        <f t="shared" si="10"/>
        <v>1.1000000000000001</v>
      </c>
      <c r="I203" s="28">
        <f t="shared" si="11"/>
        <v>1.2100000000000002</v>
      </c>
      <c r="J203" s="2"/>
      <c r="K203" s="32" t="s">
        <v>383</v>
      </c>
      <c r="L203" s="2"/>
      <c r="M203" s="2"/>
      <c r="N203" s="2"/>
      <c r="O203" s="2"/>
      <c r="P203" s="2"/>
      <c r="Q203" s="2"/>
      <c r="R203" s="76">
        <f>IFERROR(VLOOKUP(A203,'Customer Details'!$A$4:$C$11,3,FALSE),"")</f>
        <v>0</v>
      </c>
    </row>
    <row r="204" spans="1:18" s="11" customFormat="1" ht="12" customHeight="1" x14ac:dyDescent="0.25">
      <c r="A204" s="49" t="s">
        <v>114</v>
      </c>
      <c r="B204" s="13">
        <v>9162143</v>
      </c>
      <c r="C204" s="7" t="s">
        <v>224</v>
      </c>
      <c r="D204" s="2">
        <v>100</v>
      </c>
      <c r="E204" s="2" t="s">
        <v>552</v>
      </c>
      <c r="F204" s="28">
        <v>1.1000000000000001</v>
      </c>
      <c r="G204" s="28">
        <v>1.21</v>
      </c>
      <c r="H204" s="28">
        <f t="shared" si="10"/>
        <v>1.1000000000000001</v>
      </c>
      <c r="I204" s="28">
        <f t="shared" si="11"/>
        <v>1.2100000000000002</v>
      </c>
      <c r="J204" s="2"/>
      <c r="K204" s="32" t="s">
        <v>383</v>
      </c>
      <c r="L204" s="2"/>
      <c r="M204" s="2"/>
      <c r="N204" s="2"/>
      <c r="O204" s="2"/>
      <c r="P204" s="2"/>
      <c r="Q204" s="2"/>
      <c r="R204" s="76">
        <f>IFERROR(VLOOKUP(A204,'Customer Details'!$A$4:$C$11,3,FALSE),"")</f>
        <v>0</v>
      </c>
    </row>
    <row r="205" spans="1:18" s="11" customFormat="1" ht="12" customHeight="1" x14ac:dyDescent="0.25">
      <c r="A205" s="49" t="s">
        <v>114</v>
      </c>
      <c r="B205" s="13">
        <v>9162257</v>
      </c>
      <c r="C205" s="7" t="s">
        <v>318</v>
      </c>
      <c r="D205" s="2">
        <v>100</v>
      </c>
      <c r="E205" s="2"/>
      <c r="F205" s="28">
        <v>3.2</v>
      </c>
      <c r="G205" s="28">
        <v>3.52</v>
      </c>
      <c r="H205" s="28">
        <f t="shared" si="10"/>
        <v>3.2</v>
      </c>
      <c r="I205" s="28">
        <f t="shared" si="11"/>
        <v>3.5200000000000005</v>
      </c>
      <c r="J205" s="2"/>
      <c r="K205" s="32" t="s">
        <v>383</v>
      </c>
      <c r="L205" s="2"/>
      <c r="M205" s="2"/>
      <c r="N205" s="2"/>
      <c r="O205" s="2"/>
      <c r="P205" s="2"/>
      <c r="Q205" s="2"/>
      <c r="R205" s="76">
        <f>IFERROR(VLOOKUP(A205,'Customer Details'!$A$4:$C$11,3,FALSE),"")</f>
        <v>0</v>
      </c>
    </row>
    <row r="206" spans="1:18" s="15" customFormat="1" ht="12" customHeight="1" x14ac:dyDescent="0.25">
      <c r="A206" s="51" t="s">
        <v>114</v>
      </c>
      <c r="B206" s="13">
        <v>9163292</v>
      </c>
      <c r="C206" s="7" t="s">
        <v>126</v>
      </c>
      <c r="D206" s="2">
        <v>100</v>
      </c>
      <c r="E206" s="2" t="s">
        <v>552</v>
      </c>
      <c r="F206" s="28">
        <v>1.1000000000000001</v>
      </c>
      <c r="G206" s="28">
        <v>1.21</v>
      </c>
      <c r="H206" s="28">
        <f t="shared" si="10"/>
        <v>1.1000000000000001</v>
      </c>
      <c r="I206" s="28">
        <f t="shared" si="11"/>
        <v>1.2100000000000002</v>
      </c>
      <c r="J206" s="2"/>
      <c r="K206" s="32" t="s">
        <v>383</v>
      </c>
      <c r="L206" s="2"/>
      <c r="M206" s="2"/>
      <c r="N206" s="2"/>
      <c r="O206" s="2"/>
      <c r="P206" s="2"/>
      <c r="Q206" s="2"/>
      <c r="R206" s="76">
        <f>IFERROR(VLOOKUP(A206,'Customer Details'!$A$4:$C$11,3,FALSE),"")</f>
        <v>0</v>
      </c>
    </row>
    <row r="207" spans="1:18" s="194" customFormat="1" ht="24" customHeight="1" x14ac:dyDescent="0.25">
      <c r="A207" s="185"/>
      <c r="B207" s="186" t="s">
        <v>405</v>
      </c>
      <c r="C207" s="187"/>
      <c r="D207" s="188"/>
      <c r="E207" s="188"/>
      <c r="F207" s="189"/>
      <c r="G207" s="189"/>
      <c r="H207" s="190"/>
      <c r="I207" s="189"/>
      <c r="J207" s="191"/>
      <c r="K207" s="191"/>
      <c r="L207" s="191"/>
      <c r="M207" s="191"/>
      <c r="N207" s="191"/>
      <c r="O207" s="191"/>
      <c r="P207" s="191"/>
      <c r="Q207" s="191"/>
      <c r="R207" s="204" t="str">
        <f>IFERROR(VLOOKUP(A207,'Customer Details'!$A$4:$C$11,3,FALSE),"")</f>
        <v/>
      </c>
    </row>
    <row r="208" spans="1:18" s="11" customFormat="1" ht="12" customHeight="1" x14ac:dyDescent="0.25">
      <c r="A208" s="49" t="s">
        <v>114</v>
      </c>
      <c r="B208" s="23">
        <v>9000903</v>
      </c>
      <c r="C208" s="7" t="s">
        <v>127</v>
      </c>
      <c r="D208" s="2">
        <v>100</v>
      </c>
      <c r="E208" s="2"/>
      <c r="F208" s="28">
        <v>5.2</v>
      </c>
      <c r="G208" s="28">
        <v>5.72</v>
      </c>
      <c r="H208" s="28">
        <f t="shared" ref="H208:H263" si="12">IFERROR(F208*(1-R208),"")</f>
        <v>5.2</v>
      </c>
      <c r="I208" s="28">
        <f t="shared" ref="I208:I263" si="13">IFERROR(H208*1.1,"")</f>
        <v>5.7200000000000006</v>
      </c>
      <c r="J208" s="14"/>
      <c r="K208" s="32" t="s">
        <v>383</v>
      </c>
      <c r="L208" s="14"/>
      <c r="M208" s="14"/>
      <c r="N208" s="14"/>
      <c r="O208" s="14"/>
      <c r="P208" s="14"/>
      <c r="Q208" s="14"/>
      <c r="R208" s="83">
        <f>IFERROR(VLOOKUP(A208,'Customer Details'!$A$4:$C$11,3,FALSE),"")</f>
        <v>0</v>
      </c>
    </row>
    <row r="209" spans="1:18" s="11" customFormat="1" ht="12" customHeight="1" x14ac:dyDescent="0.25">
      <c r="A209" s="49" t="s">
        <v>114</v>
      </c>
      <c r="B209" s="13">
        <v>9001552</v>
      </c>
      <c r="C209" s="3" t="s">
        <v>2</v>
      </c>
      <c r="D209" s="2">
        <v>100</v>
      </c>
      <c r="E209" s="2" t="s">
        <v>552</v>
      </c>
      <c r="F209" s="28">
        <v>2.1</v>
      </c>
      <c r="G209" s="28">
        <v>2.31</v>
      </c>
      <c r="H209" s="28">
        <f t="shared" si="12"/>
        <v>2.1</v>
      </c>
      <c r="I209" s="28">
        <f t="shared" si="13"/>
        <v>2.3100000000000005</v>
      </c>
      <c r="J209" s="14"/>
      <c r="K209" s="32" t="s">
        <v>383</v>
      </c>
      <c r="L209" s="14"/>
      <c r="M209" s="14"/>
      <c r="N209" s="14"/>
      <c r="O209" s="14"/>
      <c r="P209" s="14"/>
      <c r="Q209" s="14"/>
      <c r="R209" s="83">
        <f>IFERROR(VLOOKUP(A209,'Customer Details'!$A$4:$C$11,3,FALSE),"")</f>
        <v>0</v>
      </c>
    </row>
    <row r="210" spans="1:18" s="11" customFormat="1" ht="12" customHeight="1" x14ac:dyDescent="0.25">
      <c r="A210" s="49" t="s">
        <v>114</v>
      </c>
      <c r="B210" s="23">
        <v>9163900</v>
      </c>
      <c r="C210" s="3" t="s">
        <v>345</v>
      </c>
      <c r="D210" s="2">
        <v>100</v>
      </c>
      <c r="E210" s="2" t="s">
        <v>552</v>
      </c>
      <c r="F210" s="28">
        <v>22.8</v>
      </c>
      <c r="G210" s="28">
        <v>25.08</v>
      </c>
      <c r="H210" s="28">
        <f t="shared" si="12"/>
        <v>22.8</v>
      </c>
      <c r="I210" s="28">
        <f t="shared" si="13"/>
        <v>25.080000000000002</v>
      </c>
      <c r="J210" s="14"/>
      <c r="K210" s="32" t="s">
        <v>383</v>
      </c>
      <c r="L210" s="14"/>
      <c r="M210" s="14"/>
      <c r="N210" s="14"/>
      <c r="O210" s="14"/>
      <c r="P210" s="14"/>
      <c r="Q210" s="14"/>
      <c r="R210" s="83">
        <f>IFERROR(VLOOKUP(A210,'Customer Details'!$A$4:$C$11,3,FALSE),"")</f>
        <v>0</v>
      </c>
    </row>
    <row r="211" spans="1:18" s="194" customFormat="1" ht="24" customHeight="1" x14ac:dyDescent="0.25">
      <c r="A211" s="185"/>
      <c r="B211" s="186" t="s">
        <v>406</v>
      </c>
      <c r="C211" s="187"/>
      <c r="D211" s="188"/>
      <c r="E211" s="188"/>
      <c r="F211" s="189"/>
      <c r="G211" s="189"/>
      <c r="H211" s="190"/>
      <c r="I211" s="189"/>
      <c r="J211" s="191"/>
      <c r="K211" s="191"/>
      <c r="L211" s="191"/>
      <c r="M211" s="191"/>
      <c r="N211" s="191"/>
      <c r="O211" s="191"/>
      <c r="P211" s="191"/>
      <c r="Q211" s="191"/>
      <c r="R211" s="204" t="str">
        <f>IFERROR(VLOOKUP(A211,'Customer Details'!$A$4:$C$11,3,FALSE),"")</f>
        <v/>
      </c>
    </row>
    <row r="212" spans="1:18" s="12" customFormat="1" ht="12" customHeight="1" x14ac:dyDescent="0.25">
      <c r="A212" s="14" t="s">
        <v>114</v>
      </c>
      <c r="B212" s="13">
        <v>9162144</v>
      </c>
      <c r="C212" s="7" t="s">
        <v>115</v>
      </c>
      <c r="D212" s="14">
        <v>1</v>
      </c>
      <c r="E212" s="14"/>
      <c r="F212" s="28">
        <v>8.3000000000000007</v>
      </c>
      <c r="G212" s="28">
        <v>9.1300000000000008</v>
      </c>
      <c r="H212" s="28">
        <f t="shared" si="12"/>
        <v>8.3000000000000007</v>
      </c>
      <c r="I212" s="28">
        <f t="shared" si="13"/>
        <v>9.1300000000000008</v>
      </c>
      <c r="J212" s="14"/>
      <c r="K212" s="32" t="s">
        <v>383</v>
      </c>
      <c r="L212" s="14"/>
      <c r="M212" s="14"/>
      <c r="N212" s="14"/>
      <c r="O212" s="14"/>
      <c r="P212" s="14"/>
      <c r="Q212" s="14"/>
      <c r="R212" s="83">
        <f>IFERROR(VLOOKUP(A212,'Customer Details'!$A$4:$C$11,3,FALSE),"")</f>
        <v>0</v>
      </c>
    </row>
    <row r="213" spans="1:18" s="12" customFormat="1" ht="12" customHeight="1" x14ac:dyDescent="0.25">
      <c r="A213" s="14" t="s">
        <v>114</v>
      </c>
      <c r="B213" s="13">
        <v>9162145</v>
      </c>
      <c r="C213" s="7" t="s">
        <v>86</v>
      </c>
      <c r="D213" s="14">
        <v>1</v>
      </c>
      <c r="E213" s="14"/>
      <c r="F213" s="28">
        <v>10.4</v>
      </c>
      <c r="G213" s="28">
        <v>11.44</v>
      </c>
      <c r="H213" s="28">
        <f t="shared" si="12"/>
        <v>10.4</v>
      </c>
      <c r="I213" s="28">
        <f t="shared" si="13"/>
        <v>11.440000000000001</v>
      </c>
      <c r="J213" s="14"/>
      <c r="K213" s="32" t="s">
        <v>383</v>
      </c>
      <c r="L213" s="14"/>
      <c r="M213" s="14"/>
      <c r="N213" s="14"/>
      <c r="O213" s="14"/>
      <c r="P213" s="14"/>
      <c r="Q213" s="14"/>
      <c r="R213" s="83">
        <f>IFERROR(VLOOKUP(A213,'Customer Details'!$A$4:$C$11,3,FALSE),"")</f>
        <v>0</v>
      </c>
    </row>
    <row r="214" spans="1:18" s="11" customFormat="1" ht="12" customHeight="1" x14ac:dyDescent="0.25">
      <c r="A214" s="49" t="s">
        <v>114</v>
      </c>
      <c r="B214" s="13">
        <v>9137018</v>
      </c>
      <c r="C214" s="7" t="s">
        <v>87</v>
      </c>
      <c r="D214" s="14">
        <v>1</v>
      </c>
      <c r="E214" s="14"/>
      <c r="F214" s="28">
        <v>10.4</v>
      </c>
      <c r="G214" s="28">
        <v>11.44</v>
      </c>
      <c r="H214" s="28">
        <f t="shared" si="12"/>
        <v>10.4</v>
      </c>
      <c r="I214" s="28">
        <f t="shared" si="13"/>
        <v>11.440000000000001</v>
      </c>
      <c r="J214" s="14"/>
      <c r="K214" s="32" t="s">
        <v>383</v>
      </c>
      <c r="L214" s="14"/>
      <c r="M214" s="14"/>
      <c r="N214" s="14"/>
      <c r="O214" s="14"/>
      <c r="P214" s="14"/>
      <c r="Q214" s="14"/>
      <c r="R214" s="83">
        <f>IFERROR(VLOOKUP(A214,'Customer Details'!$A$4:$C$11,3,FALSE),"")</f>
        <v>0</v>
      </c>
    </row>
    <row r="215" spans="1:18" s="11" customFormat="1" ht="12" customHeight="1" x14ac:dyDescent="0.25">
      <c r="A215" s="49" t="s">
        <v>114</v>
      </c>
      <c r="B215" s="13">
        <v>9500736</v>
      </c>
      <c r="C215" s="3" t="s">
        <v>407</v>
      </c>
      <c r="D215" s="14">
        <v>1</v>
      </c>
      <c r="E215" s="14"/>
      <c r="F215" s="28">
        <v>7.3</v>
      </c>
      <c r="G215" s="28">
        <v>8.0299999999999994</v>
      </c>
      <c r="H215" s="28">
        <f t="shared" si="12"/>
        <v>7.3</v>
      </c>
      <c r="I215" s="28">
        <f t="shared" si="13"/>
        <v>8.0300000000000011</v>
      </c>
      <c r="J215" s="14"/>
      <c r="K215" s="32" t="s">
        <v>383</v>
      </c>
      <c r="L215" s="14"/>
      <c r="M215" s="14"/>
      <c r="N215" s="14"/>
      <c r="O215" s="14"/>
      <c r="P215" s="14"/>
      <c r="Q215" s="14"/>
      <c r="R215" s="83">
        <f>IFERROR(VLOOKUP(A215,'Customer Details'!$A$4:$C$11,3,FALSE),"")</f>
        <v>0</v>
      </c>
    </row>
    <row r="216" spans="1:18" s="194" customFormat="1" ht="24" customHeight="1" x14ac:dyDescent="0.25">
      <c r="A216" s="185"/>
      <c r="B216" s="186" t="s">
        <v>504</v>
      </c>
      <c r="C216" s="187"/>
      <c r="D216" s="188"/>
      <c r="E216" s="188"/>
      <c r="F216" s="189"/>
      <c r="G216" s="189"/>
      <c r="H216" s="190"/>
      <c r="I216" s="189"/>
      <c r="J216" s="191"/>
      <c r="K216" s="191"/>
      <c r="L216" s="191"/>
      <c r="M216" s="191"/>
      <c r="N216" s="191"/>
      <c r="O216" s="191"/>
      <c r="P216" s="191" t="s">
        <v>383</v>
      </c>
      <c r="Q216" s="191"/>
      <c r="R216" s="204" t="str">
        <f>IFERROR(VLOOKUP(A216,'Customer Details'!$A$4:$C$11,3,FALSE),"")</f>
        <v/>
      </c>
    </row>
    <row r="217" spans="1:18" ht="12" customHeight="1" x14ac:dyDescent="0.25">
      <c r="A217" s="2" t="s">
        <v>114</v>
      </c>
      <c r="B217" s="4">
        <v>9129671</v>
      </c>
      <c r="C217" s="3" t="s">
        <v>269</v>
      </c>
      <c r="D217" s="14">
        <v>1</v>
      </c>
      <c r="E217" s="2" t="s">
        <v>551</v>
      </c>
      <c r="F217" s="28">
        <v>80.8</v>
      </c>
      <c r="G217" s="28">
        <v>88.88</v>
      </c>
      <c r="H217" s="28">
        <f t="shared" si="12"/>
        <v>80.8</v>
      </c>
      <c r="I217" s="28">
        <f t="shared" si="13"/>
        <v>88.88000000000001</v>
      </c>
      <c r="L217" s="32" t="s">
        <v>383</v>
      </c>
      <c r="M217" s="32" t="s">
        <v>383</v>
      </c>
      <c r="P217" s="32" t="s">
        <v>383</v>
      </c>
      <c r="R217" s="76">
        <f>IFERROR(VLOOKUP(A217,'Customer Details'!$A$4:$C$11,3,FALSE),"")</f>
        <v>0</v>
      </c>
    </row>
    <row r="218" spans="1:18" ht="12" customHeight="1" x14ac:dyDescent="0.25">
      <c r="A218" s="2" t="s">
        <v>114</v>
      </c>
      <c r="B218" s="4">
        <v>9129674</v>
      </c>
      <c r="C218" s="3" t="s">
        <v>270</v>
      </c>
      <c r="D218" s="14">
        <v>1</v>
      </c>
      <c r="E218" s="2" t="s">
        <v>551</v>
      </c>
      <c r="F218" s="28">
        <v>102.5</v>
      </c>
      <c r="G218" s="28">
        <v>112.75</v>
      </c>
      <c r="H218" s="28">
        <f t="shared" si="12"/>
        <v>102.5</v>
      </c>
      <c r="I218" s="28">
        <f t="shared" si="13"/>
        <v>112.75000000000001</v>
      </c>
      <c r="L218" s="32" t="s">
        <v>383</v>
      </c>
      <c r="M218" s="32" t="s">
        <v>383</v>
      </c>
      <c r="P218" s="32" t="s">
        <v>383</v>
      </c>
      <c r="R218" s="76">
        <f>IFERROR(VLOOKUP(A218,'Customer Details'!$A$4:$C$11,3,FALSE),"")</f>
        <v>0</v>
      </c>
    </row>
    <row r="219" spans="1:18" ht="12" customHeight="1" x14ac:dyDescent="0.25">
      <c r="A219" s="2" t="s">
        <v>114</v>
      </c>
      <c r="B219" s="4">
        <v>9685140</v>
      </c>
      <c r="C219" s="3" t="s">
        <v>271</v>
      </c>
      <c r="D219" s="14">
        <v>1</v>
      </c>
      <c r="E219" s="14"/>
      <c r="F219" s="28">
        <v>96.3</v>
      </c>
      <c r="G219" s="28">
        <v>105.93</v>
      </c>
      <c r="H219" s="28">
        <f t="shared" si="12"/>
        <v>96.3</v>
      </c>
      <c r="I219" s="28">
        <f t="shared" si="13"/>
        <v>105.93</v>
      </c>
      <c r="M219" s="32" t="s">
        <v>383</v>
      </c>
      <c r="P219" s="32" t="s">
        <v>383</v>
      </c>
      <c r="R219" s="76">
        <f>IFERROR(VLOOKUP(A219,'Customer Details'!$A$4:$C$11,3,FALSE),"")</f>
        <v>0</v>
      </c>
    </row>
    <row r="220" spans="1:18" ht="12" customHeight="1" x14ac:dyDescent="0.25">
      <c r="A220" s="2" t="s">
        <v>114</v>
      </c>
      <c r="B220" s="4">
        <v>9685179</v>
      </c>
      <c r="C220" s="3" t="s">
        <v>439</v>
      </c>
      <c r="D220" s="14">
        <v>1</v>
      </c>
      <c r="E220" s="2" t="s">
        <v>552</v>
      </c>
      <c r="F220" s="28">
        <v>32.1</v>
      </c>
      <c r="G220" s="28">
        <v>35.31</v>
      </c>
      <c r="H220" s="28">
        <f t="shared" si="12"/>
        <v>32.1</v>
      </c>
      <c r="I220" s="28">
        <f t="shared" si="13"/>
        <v>35.31</v>
      </c>
      <c r="M220" s="32" t="s">
        <v>383</v>
      </c>
      <c r="P220" s="32" t="s">
        <v>383</v>
      </c>
      <c r="R220" s="76">
        <f>IFERROR(VLOOKUP(A220,'Customer Details'!$A$4:$C$11,3,FALSE),"")</f>
        <v>0</v>
      </c>
    </row>
    <row r="221" spans="1:18" s="1" customFormat="1" ht="12" customHeight="1" x14ac:dyDescent="0.25">
      <c r="A221" s="2" t="s">
        <v>114</v>
      </c>
      <c r="B221" s="4">
        <v>9685181</v>
      </c>
      <c r="C221" s="3" t="s">
        <v>480</v>
      </c>
      <c r="D221" s="14">
        <v>1</v>
      </c>
      <c r="E221" s="2" t="s">
        <v>551</v>
      </c>
      <c r="F221" s="28">
        <v>139.80000000000001</v>
      </c>
      <c r="G221" s="28">
        <v>153.78</v>
      </c>
      <c r="H221" s="28">
        <f t="shared" si="12"/>
        <v>139.80000000000001</v>
      </c>
      <c r="I221" s="28">
        <f t="shared" si="13"/>
        <v>153.78000000000003</v>
      </c>
      <c r="J221" s="2"/>
      <c r="K221" s="2"/>
      <c r="L221" s="2"/>
      <c r="M221" s="32" t="s">
        <v>383</v>
      </c>
      <c r="N221" s="2"/>
      <c r="O221" s="2"/>
      <c r="P221" s="32" t="s">
        <v>383</v>
      </c>
      <c r="Q221" s="2"/>
      <c r="R221" s="76">
        <f>IFERROR(VLOOKUP(A221,'Customer Details'!$A$4:$C$11,3,FALSE),"")</f>
        <v>0</v>
      </c>
    </row>
    <row r="222" spans="1:18" s="1" customFormat="1" ht="12" customHeight="1" x14ac:dyDescent="0.25">
      <c r="A222" s="2" t="s">
        <v>114</v>
      </c>
      <c r="B222" s="4">
        <v>9685175</v>
      </c>
      <c r="C222" s="3" t="s">
        <v>306</v>
      </c>
      <c r="D222" s="14">
        <v>1</v>
      </c>
      <c r="E222" s="2" t="s">
        <v>551</v>
      </c>
      <c r="F222" s="28">
        <v>118</v>
      </c>
      <c r="G222" s="28">
        <v>129.80000000000001</v>
      </c>
      <c r="H222" s="28">
        <f t="shared" si="12"/>
        <v>118</v>
      </c>
      <c r="I222" s="28">
        <f t="shared" si="13"/>
        <v>129.80000000000001</v>
      </c>
      <c r="J222" s="2"/>
      <c r="K222" s="2"/>
      <c r="L222" s="2"/>
      <c r="M222" s="32" t="s">
        <v>383</v>
      </c>
      <c r="N222" s="2"/>
      <c r="O222" s="2"/>
      <c r="P222" s="32" t="s">
        <v>383</v>
      </c>
      <c r="Q222" s="2"/>
      <c r="R222" s="76">
        <f>IFERROR(VLOOKUP(A222,'Customer Details'!$A$4:$C$11,3,FALSE),"")</f>
        <v>0</v>
      </c>
    </row>
    <row r="223" spans="1:18" ht="12" customHeight="1" x14ac:dyDescent="0.25">
      <c r="A223" s="2" t="s">
        <v>114</v>
      </c>
      <c r="B223" s="4">
        <v>9685122</v>
      </c>
      <c r="C223" s="3" t="s">
        <v>304</v>
      </c>
      <c r="D223" s="14">
        <v>1</v>
      </c>
      <c r="E223" s="14"/>
      <c r="F223" s="28">
        <v>49.7</v>
      </c>
      <c r="G223" s="28">
        <v>54.67</v>
      </c>
      <c r="H223" s="28">
        <f t="shared" si="12"/>
        <v>49.7</v>
      </c>
      <c r="I223" s="28">
        <f t="shared" si="13"/>
        <v>54.670000000000009</v>
      </c>
      <c r="M223" s="32" t="s">
        <v>383</v>
      </c>
      <c r="P223" s="32" t="s">
        <v>383</v>
      </c>
      <c r="R223" s="76">
        <f>IFERROR(VLOOKUP(A223,'Customer Details'!$A$4:$C$11,3,FALSE),"")</f>
        <v>0</v>
      </c>
    </row>
    <row r="224" spans="1:18" ht="12" customHeight="1" x14ac:dyDescent="0.25">
      <c r="A224" s="2" t="s">
        <v>114</v>
      </c>
      <c r="B224" s="4">
        <v>9685144</v>
      </c>
      <c r="C224" s="3" t="s">
        <v>305</v>
      </c>
      <c r="D224" s="14">
        <v>1</v>
      </c>
      <c r="E224" s="2" t="s">
        <v>552</v>
      </c>
      <c r="F224" s="28">
        <v>49.7</v>
      </c>
      <c r="G224" s="28">
        <v>54.67</v>
      </c>
      <c r="H224" s="28">
        <f t="shared" si="12"/>
        <v>49.7</v>
      </c>
      <c r="I224" s="28">
        <f t="shared" si="13"/>
        <v>54.670000000000009</v>
      </c>
      <c r="M224" s="32" t="s">
        <v>383</v>
      </c>
      <c r="P224" s="32" t="s">
        <v>383</v>
      </c>
      <c r="R224" s="76">
        <f>IFERROR(VLOOKUP(A224,'Customer Details'!$A$4:$C$11,3,FALSE),"")</f>
        <v>0</v>
      </c>
    </row>
    <row r="225" spans="1:18" s="1" customFormat="1" ht="12" customHeight="1" x14ac:dyDescent="0.25">
      <c r="A225" s="2" t="s">
        <v>114</v>
      </c>
      <c r="B225" s="4">
        <v>9685120</v>
      </c>
      <c r="C225" s="3" t="s">
        <v>203</v>
      </c>
      <c r="D225" s="14">
        <v>1</v>
      </c>
      <c r="E225" s="14"/>
      <c r="F225" s="28">
        <v>21.8</v>
      </c>
      <c r="G225" s="28">
        <v>23.98</v>
      </c>
      <c r="H225" s="28">
        <f t="shared" si="12"/>
        <v>21.8</v>
      </c>
      <c r="I225" s="28">
        <f t="shared" si="13"/>
        <v>23.980000000000004</v>
      </c>
      <c r="J225" s="2"/>
      <c r="K225" s="2"/>
      <c r="L225" s="2"/>
      <c r="M225" s="32" t="s">
        <v>383</v>
      </c>
      <c r="N225" s="2"/>
      <c r="O225" s="2"/>
      <c r="P225" s="32" t="s">
        <v>383</v>
      </c>
      <c r="Q225" s="2"/>
      <c r="R225" s="76">
        <f>IFERROR(VLOOKUP(A225,'Customer Details'!$A$4:$C$11,3,FALSE),"")</f>
        <v>0</v>
      </c>
    </row>
    <row r="226" spans="1:18" ht="12" customHeight="1" x14ac:dyDescent="0.25">
      <c r="A226" s="2" t="s">
        <v>114</v>
      </c>
      <c r="B226" s="4">
        <v>9016332</v>
      </c>
      <c r="C226" s="3" t="s">
        <v>240</v>
      </c>
      <c r="D226" s="14">
        <v>1</v>
      </c>
      <c r="E226" s="2" t="s">
        <v>551</v>
      </c>
      <c r="F226" s="28">
        <v>18.7</v>
      </c>
      <c r="G226" s="28">
        <v>20.57</v>
      </c>
      <c r="H226" s="28">
        <f t="shared" si="12"/>
        <v>18.7</v>
      </c>
      <c r="I226" s="28">
        <f t="shared" si="13"/>
        <v>20.57</v>
      </c>
      <c r="L226" s="32" t="s">
        <v>383</v>
      </c>
      <c r="M226" s="32" t="s">
        <v>383</v>
      </c>
      <c r="P226" s="32" t="s">
        <v>383</v>
      </c>
      <c r="R226" s="76">
        <f>IFERROR(VLOOKUP(A226,'Customer Details'!$A$4:$C$11,3,FALSE),"")</f>
        <v>0</v>
      </c>
    </row>
    <row r="227" spans="1:18" s="1" customFormat="1" ht="12" customHeight="1" x14ac:dyDescent="0.25">
      <c r="A227" s="2" t="s">
        <v>114</v>
      </c>
      <c r="B227" s="4">
        <v>9685136</v>
      </c>
      <c r="C227" s="3" t="s">
        <v>241</v>
      </c>
      <c r="D227" s="14">
        <v>1</v>
      </c>
      <c r="E227" s="2" t="s">
        <v>551</v>
      </c>
      <c r="F227" s="28">
        <v>32.1</v>
      </c>
      <c r="G227" s="28">
        <v>35.31</v>
      </c>
      <c r="H227" s="28">
        <f t="shared" si="12"/>
        <v>32.1</v>
      </c>
      <c r="I227" s="28">
        <f t="shared" si="13"/>
        <v>35.31</v>
      </c>
      <c r="J227" s="2"/>
      <c r="K227" s="2"/>
      <c r="L227" s="32" t="s">
        <v>383</v>
      </c>
      <c r="M227" s="32" t="s">
        <v>383</v>
      </c>
      <c r="N227" s="2"/>
      <c r="O227" s="2"/>
      <c r="P227" s="32" t="s">
        <v>383</v>
      </c>
      <c r="Q227" s="2"/>
      <c r="R227" s="76">
        <f>IFERROR(VLOOKUP(A227,'Customer Details'!$A$4:$C$11,3,FALSE),"")</f>
        <v>0</v>
      </c>
    </row>
    <row r="228" spans="1:18" s="1" customFormat="1" ht="12" customHeight="1" x14ac:dyDescent="0.25">
      <c r="A228" s="2" t="s">
        <v>114</v>
      </c>
      <c r="B228" s="4">
        <v>9420657</v>
      </c>
      <c r="C228" s="3" t="s">
        <v>159</v>
      </c>
      <c r="D228" s="14">
        <v>1</v>
      </c>
      <c r="E228" s="14"/>
      <c r="F228" s="28">
        <v>12.5</v>
      </c>
      <c r="G228" s="28">
        <v>13.75</v>
      </c>
      <c r="H228" s="28">
        <f t="shared" si="12"/>
        <v>12.5</v>
      </c>
      <c r="I228" s="28">
        <f t="shared" si="13"/>
        <v>13.750000000000002</v>
      </c>
      <c r="J228" s="2"/>
      <c r="K228" s="2"/>
      <c r="L228" s="32" t="s">
        <v>383</v>
      </c>
      <c r="M228" s="32" t="s">
        <v>383</v>
      </c>
      <c r="N228" s="2"/>
      <c r="O228" s="2"/>
      <c r="P228" s="32" t="s">
        <v>383</v>
      </c>
      <c r="Q228" s="2"/>
      <c r="R228" s="76">
        <f>IFERROR(VLOOKUP(A228,'Customer Details'!$A$4:$C$11,3,FALSE),"")</f>
        <v>0</v>
      </c>
    </row>
    <row r="229" spans="1:18" s="1" customFormat="1" ht="12" customHeight="1" x14ac:dyDescent="0.25">
      <c r="A229" s="2" t="s">
        <v>114</v>
      </c>
      <c r="B229" s="4">
        <v>9420659</v>
      </c>
      <c r="C229" s="3" t="s">
        <v>160</v>
      </c>
      <c r="D229" s="14">
        <v>1</v>
      </c>
      <c r="E229" s="2" t="s">
        <v>551</v>
      </c>
      <c r="F229" s="28">
        <v>15.6</v>
      </c>
      <c r="G229" s="28">
        <v>17.16</v>
      </c>
      <c r="H229" s="28">
        <f t="shared" si="12"/>
        <v>15.6</v>
      </c>
      <c r="I229" s="28">
        <f t="shared" si="13"/>
        <v>17.16</v>
      </c>
      <c r="J229" s="2"/>
      <c r="K229" s="2"/>
      <c r="L229" s="32" t="s">
        <v>383</v>
      </c>
      <c r="M229" s="32" t="s">
        <v>383</v>
      </c>
      <c r="N229" s="2"/>
      <c r="O229" s="2"/>
      <c r="P229" s="32" t="s">
        <v>383</v>
      </c>
      <c r="Q229" s="2"/>
      <c r="R229" s="76">
        <f>IFERROR(VLOOKUP(A229,'Customer Details'!$A$4:$C$11,3,FALSE),"")</f>
        <v>0</v>
      </c>
    </row>
    <row r="230" spans="1:18" s="1" customFormat="1" ht="12" customHeight="1" x14ac:dyDescent="0.25">
      <c r="A230" s="2" t="s">
        <v>114</v>
      </c>
      <c r="B230" s="4">
        <v>9707287</v>
      </c>
      <c r="C230" s="3" t="s">
        <v>440</v>
      </c>
      <c r="D230" s="14">
        <v>1</v>
      </c>
      <c r="E230" s="2" t="s">
        <v>552</v>
      </c>
      <c r="F230" s="28">
        <v>32.1</v>
      </c>
      <c r="G230" s="28">
        <v>35.31</v>
      </c>
      <c r="H230" s="28">
        <f t="shared" si="12"/>
        <v>32.1</v>
      </c>
      <c r="I230" s="28">
        <f t="shared" si="13"/>
        <v>35.31</v>
      </c>
      <c r="J230" s="2"/>
      <c r="K230" s="2"/>
      <c r="L230" s="32" t="s">
        <v>383</v>
      </c>
      <c r="M230" s="32" t="s">
        <v>383</v>
      </c>
      <c r="N230" s="2"/>
      <c r="O230" s="2"/>
      <c r="P230" s="32" t="s">
        <v>383</v>
      </c>
      <c r="Q230" s="2"/>
      <c r="R230" s="76">
        <f>IFERROR(VLOOKUP(A230,'Customer Details'!$A$4:$C$11,3,FALSE),"")</f>
        <v>0</v>
      </c>
    </row>
    <row r="231" spans="1:18" s="194" customFormat="1" ht="24" customHeight="1" x14ac:dyDescent="0.25">
      <c r="A231" s="185"/>
      <c r="B231" s="186" t="s">
        <v>408</v>
      </c>
      <c r="C231" s="187"/>
      <c r="D231" s="188"/>
      <c r="E231" s="188"/>
      <c r="F231" s="189"/>
      <c r="G231" s="189"/>
      <c r="H231" s="190"/>
      <c r="I231" s="189"/>
      <c r="J231" s="191"/>
      <c r="K231" s="191"/>
      <c r="L231" s="191"/>
      <c r="M231" s="191"/>
      <c r="N231" s="191"/>
      <c r="O231" s="191"/>
      <c r="P231" s="191"/>
      <c r="Q231" s="191"/>
      <c r="R231" s="204" t="str">
        <f>IFERROR(VLOOKUP(A231,'Customer Details'!$A$4:$C$11,3,FALSE),"")</f>
        <v/>
      </c>
    </row>
    <row r="232" spans="1:18" ht="12" customHeight="1" x14ac:dyDescent="0.25">
      <c r="A232" s="2" t="s">
        <v>114</v>
      </c>
      <c r="B232" s="4">
        <v>9000990</v>
      </c>
      <c r="C232" s="21" t="s">
        <v>186</v>
      </c>
      <c r="D232" s="14">
        <v>1</v>
      </c>
      <c r="E232" s="2" t="s">
        <v>552</v>
      </c>
      <c r="F232" s="28">
        <v>3.2</v>
      </c>
      <c r="G232" s="28">
        <v>3.52</v>
      </c>
      <c r="H232" s="28">
        <f t="shared" si="12"/>
        <v>3.2</v>
      </c>
      <c r="I232" s="28">
        <f t="shared" si="13"/>
        <v>3.5200000000000005</v>
      </c>
      <c r="N232" s="32" t="s">
        <v>383</v>
      </c>
      <c r="R232" s="76">
        <f>IFERROR(VLOOKUP(A232,'Customer Details'!$A$4:$C$11,3,FALSE),"")</f>
        <v>0</v>
      </c>
    </row>
    <row r="233" spans="1:18" s="8" customFormat="1" ht="12" customHeight="1" x14ac:dyDescent="0.3">
      <c r="A233" s="2" t="s">
        <v>114</v>
      </c>
      <c r="B233" s="4">
        <v>9014216</v>
      </c>
      <c r="C233" s="21" t="s">
        <v>187</v>
      </c>
      <c r="D233" s="14">
        <v>1</v>
      </c>
      <c r="E233" s="2" t="s">
        <v>552</v>
      </c>
      <c r="F233" s="28">
        <v>3.2</v>
      </c>
      <c r="G233" s="28">
        <v>3.52</v>
      </c>
      <c r="H233" s="28">
        <f t="shared" si="12"/>
        <v>3.2</v>
      </c>
      <c r="I233" s="28">
        <f t="shared" si="13"/>
        <v>3.5200000000000005</v>
      </c>
      <c r="J233" s="2"/>
      <c r="K233" s="2"/>
      <c r="L233" s="2"/>
      <c r="M233" s="2"/>
      <c r="N233" s="32" t="s">
        <v>383</v>
      </c>
      <c r="O233" s="2"/>
      <c r="P233" s="2"/>
      <c r="Q233" s="2"/>
      <c r="R233" s="76">
        <f>IFERROR(VLOOKUP(A233,'Customer Details'!$A$4:$C$11,3,FALSE),"")</f>
        <v>0</v>
      </c>
    </row>
    <row r="234" spans="1:18" ht="12" customHeight="1" x14ac:dyDescent="0.25">
      <c r="A234" s="2" t="s">
        <v>114</v>
      </c>
      <c r="B234" s="4">
        <v>9014164</v>
      </c>
      <c r="C234" s="21" t="s">
        <v>188</v>
      </c>
      <c r="D234" s="14">
        <v>1</v>
      </c>
      <c r="E234" s="2" t="s">
        <v>552</v>
      </c>
      <c r="F234" s="28">
        <v>9.4</v>
      </c>
      <c r="G234" s="28">
        <v>10.34</v>
      </c>
      <c r="H234" s="28">
        <f t="shared" si="12"/>
        <v>9.4</v>
      </c>
      <c r="I234" s="28">
        <f t="shared" si="13"/>
        <v>10.340000000000002</v>
      </c>
      <c r="N234" s="32" t="s">
        <v>383</v>
      </c>
      <c r="R234" s="76">
        <f>IFERROR(VLOOKUP(A234,'Customer Details'!$A$4:$C$11,3,FALSE),"")</f>
        <v>0</v>
      </c>
    </row>
    <row r="235" spans="1:18" ht="12" customHeight="1" x14ac:dyDescent="0.25">
      <c r="A235" s="2" t="s">
        <v>114</v>
      </c>
      <c r="B235" s="4">
        <v>9014172</v>
      </c>
      <c r="C235" s="21" t="s">
        <v>190</v>
      </c>
      <c r="D235" s="14">
        <v>1</v>
      </c>
      <c r="E235" s="2" t="s">
        <v>551</v>
      </c>
      <c r="F235" s="28">
        <v>3.2</v>
      </c>
      <c r="G235" s="28">
        <v>3.52</v>
      </c>
      <c r="H235" s="28">
        <f t="shared" si="12"/>
        <v>3.2</v>
      </c>
      <c r="I235" s="28">
        <f t="shared" si="13"/>
        <v>3.5200000000000005</v>
      </c>
      <c r="N235" s="32" t="s">
        <v>383</v>
      </c>
      <c r="R235" s="76">
        <f>IFERROR(VLOOKUP(A235,'Customer Details'!$A$4:$C$11,3,FALSE),"")</f>
        <v>0</v>
      </c>
    </row>
    <row r="236" spans="1:18" s="10" customFormat="1" ht="12" customHeight="1" x14ac:dyDescent="0.25">
      <c r="A236" s="2" t="s">
        <v>114</v>
      </c>
      <c r="B236" s="4">
        <v>9014180</v>
      </c>
      <c r="C236" s="21" t="s">
        <v>416</v>
      </c>
      <c r="D236" s="14">
        <v>1</v>
      </c>
      <c r="E236" s="2" t="s">
        <v>552</v>
      </c>
      <c r="F236" s="28">
        <v>3.2</v>
      </c>
      <c r="G236" s="28">
        <v>3.52</v>
      </c>
      <c r="H236" s="28">
        <f t="shared" si="12"/>
        <v>3.2</v>
      </c>
      <c r="I236" s="28">
        <f t="shared" si="13"/>
        <v>3.5200000000000005</v>
      </c>
      <c r="J236" s="2"/>
      <c r="K236" s="2"/>
      <c r="L236" s="2"/>
      <c r="M236" s="2"/>
      <c r="N236" s="32" t="s">
        <v>383</v>
      </c>
      <c r="O236" s="2"/>
      <c r="P236" s="2"/>
      <c r="Q236" s="2"/>
      <c r="R236" s="76">
        <f>IFERROR(VLOOKUP(A236,'Customer Details'!$A$4:$C$11,3,FALSE),"")</f>
        <v>0</v>
      </c>
    </row>
    <row r="237" spans="1:18" s="194" customFormat="1" ht="24" customHeight="1" x14ac:dyDescent="0.25">
      <c r="A237" s="185"/>
      <c r="B237" s="186" t="s">
        <v>409</v>
      </c>
      <c r="C237" s="187"/>
      <c r="D237" s="188"/>
      <c r="E237" s="188"/>
      <c r="F237" s="189"/>
      <c r="G237" s="189"/>
      <c r="H237" s="190"/>
      <c r="I237" s="189"/>
      <c r="J237" s="191"/>
      <c r="K237" s="191"/>
      <c r="L237" s="191"/>
      <c r="M237" s="191"/>
      <c r="N237" s="191"/>
      <c r="O237" s="191"/>
      <c r="P237" s="191"/>
      <c r="Q237" s="191"/>
      <c r="R237" s="204" t="str">
        <f>IFERROR(VLOOKUP(A237,'Customer Details'!$A$4:$C$11,3,FALSE),"")</f>
        <v/>
      </c>
    </row>
    <row r="238" spans="1:18" ht="12" customHeight="1" x14ac:dyDescent="0.25">
      <c r="A238" s="2" t="s">
        <v>114</v>
      </c>
      <c r="B238" s="4">
        <v>9146072</v>
      </c>
      <c r="C238" s="3" t="s">
        <v>136</v>
      </c>
      <c r="D238" s="14">
        <v>1</v>
      </c>
      <c r="E238" s="2" t="s">
        <v>552</v>
      </c>
      <c r="F238" s="28">
        <v>269.10000000000002</v>
      </c>
      <c r="G238" s="28">
        <v>296.01</v>
      </c>
      <c r="H238" s="28">
        <f t="shared" si="12"/>
        <v>269.10000000000002</v>
      </c>
      <c r="I238" s="28">
        <f t="shared" si="13"/>
        <v>296.01000000000005</v>
      </c>
      <c r="O238" s="32" t="s">
        <v>383</v>
      </c>
      <c r="R238" s="76">
        <f>IFERROR(VLOOKUP(A238,'Customer Details'!$A$4:$C$11,3,FALSE),"")</f>
        <v>0</v>
      </c>
    </row>
    <row r="239" spans="1:18" ht="12" customHeight="1" x14ac:dyDescent="0.25">
      <c r="A239" s="2" t="s">
        <v>114</v>
      </c>
      <c r="B239" s="4">
        <v>9132077</v>
      </c>
      <c r="C239" s="3" t="s">
        <v>178</v>
      </c>
      <c r="D239" s="14">
        <v>1</v>
      </c>
      <c r="E239" s="2" t="s">
        <v>551</v>
      </c>
      <c r="F239" s="28">
        <v>8.3000000000000007</v>
      </c>
      <c r="G239" s="28">
        <v>9.1300000000000008</v>
      </c>
      <c r="H239" s="28">
        <f t="shared" si="12"/>
        <v>8.3000000000000007</v>
      </c>
      <c r="I239" s="28">
        <f t="shared" si="13"/>
        <v>9.1300000000000008</v>
      </c>
      <c r="O239" s="32" t="s">
        <v>383</v>
      </c>
      <c r="R239" s="76">
        <f>IFERROR(VLOOKUP(A239,'Customer Details'!$A$4:$C$11,3,FALSE),"")</f>
        <v>0</v>
      </c>
    </row>
    <row r="240" spans="1:18" ht="12" customHeight="1" x14ac:dyDescent="0.25">
      <c r="A240" s="2" t="s">
        <v>114</v>
      </c>
      <c r="B240" s="4">
        <v>9146065</v>
      </c>
      <c r="C240" s="3" t="s">
        <v>272</v>
      </c>
      <c r="D240" s="14">
        <v>1</v>
      </c>
      <c r="E240" s="2" t="s">
        <v>552</v>
      </c>
      <c r="F240" s="28">
        <v>12.5</v>
      </c>
      <c r="G240" s="28">
        <v>13.75</v>
      </c>
      <c r="H240" s="28">
        <f t="shared" si="12"/>
        <v>12.5</v>
      </c>
      <c r="I240" s="28">
        <f t="shared" si="13"/>
        <v>13.750000000000002</v>
      </c>
      <c r="O240" s="32" t="s">
        <v>383</v>
      </c>
      <c r="R240" s="76">
        <f>IFERROR(VLOOKUP(A240,'Customer Details'!$A$4:$C$11,3,FALSE),"")</f>
        <v>0</v>
      </c>
    </row>
    <row r="241" spans="1:969" s="194" customFormat="1" ht="24" customHeight="1" x14ac:dyDescent="0.25">
      <c r="A241" s="185"/>
      <c r="B241" s="186" t="s">
        <v>410</v>
      </c>
      <c r="C241" s="187"/>
      <c r="D241" s="188"/>
      <c r="E241" s="188"/>
      <c r="F241" s="189"/>
      <c r="G241" s="189"/>
      <c r="H241" s="190"/>
      <c r="I241" s="189"/>
      <c r="J241" s="191"/>
      <c r="K241" s="191"/>
      <c r="L241" s="191"/>
      <c r="M241" s="191"/>
      <c r="N241" s="191"/>
      <c r="O241" s="191"/>
      <c r="P241" s="191"/>
      <c r="Q241" s="191"/>
      <c r="R241" s="204" t="str">
        <f>IFERROR(VLOOKUP(A241,'Customer Details'!$A$4:$C$11,3,FALSE),"")</f>
        <v/>
      </c>
    </row>
    <row r="242" spans="1:969" s="1" customFormat="1" ht="12" customHeight="1" x14ac:dyDescent="0.25">
      <c r="A242" s="50" t="s">
        <v>114</v>
      </c>
      <c r="B242" s="4">
        <v>9014943</v>
      </c>
      <c r="C242" s="3" t="s">
        <v>343</v>
      </c>
      <c r="D242" s="14">
        <v>1</v>
      </c>
      <c r="E242" s="14"/>
      <c r="F242" s="28">
        <v>7.3</v>
      </c>
      <c r="G242" s="28">
        <v>8.0299999999999994</v>
      </c>
      <c r="H242" s="28">
        <f t="shared" si="12"/>
        <v>7.3</v>
      </c>
      <c r="I242" s="28">
        <f t="shared" si="13"/>
        <v>8.0300000000000011</v>
      </c>
      <c r="J242" s="32" t="s">
        <v>383</v>
      </c>
      <c r="K242" s="32" t="s">
        <v>383</v>
      </c>
      <c r="L242" s="32" t="s">
        <v>383</v>
      </c>
      <c r="M242" s="32" t="s">
        <v>383</v>
      </c>
      <c r="N242" s="32" t="s">
        <v>383</v>
      </c>
      <c r="O242" s="32" t="s">
        <v>383</v>
      </c>
      <c r="P242" s="32" t="s">
        <v>383</v>
      </c>
      <c r="Q242" s="32" t="s">
        <v>383</v>
      </c>
      <c r="R242" s="81">
        <f>IFERROR(VLOOKUP(A242,'Customer Details'!$A$4:$C$11,3,FALSE),"")</f>
        <v>0</v>
      </c>
    </row>
    <row r="243" spans="1:969" s="1" customFormat="1" ht="12" customHeight="1" x14ac:dyDescent="0.25">
      <c r="A243" s="50" t="s">
        <v>114</v>
      </c>
      <c r="B243" s="4">
        <v>9154122</v>
      </c>
      <c r="C243" s="3" t="s">
        <v>256</v>
      </c>
      <c r="D243" s="14">
        <v>1</v>
      </c>
      <c r="E243" s="14"/>
      <c r="F243" s="28">
        <v>18.7</v>
      </c>
      <c r="G243" s="28">
        <v>20.57</v>
      </c>
      <c r="H243" s="28">
        <f t="shared" si="12"/>
        <v>18.7</v>
      </c>
      <c r="I243" s="28">
        <f t="shared" si="13"/>
        <v>20.57</v>
      </c>
      <c r="J243" s="32" t="s">
        <v>383</v>
      </c>
      <c r="K243" s="32" t="s">
        <v>383</v>
      </c>
      <c r="L243" s="32" t="s">
        <v>383</v>
      </c>
      <c r="M243" s="32" t="s">
        <v>383</v>
      </c>
      <c r="N243" s="32" t="s">
        <v>383</v>
      </c>
      <c r="O243" s="32" t="s">
        <v>383</v>
      </c>
      <c r="P243" s="32" t="s">
        <v>383</v>
      </c>
      <c r="Q243" s="32" t="s">
        <v>383</v>
      </c>
      <c r="R243" s="81">
        <f>IFERROR(VLOOKUP(A243,'Customer Details'!$A$4:$C$11,3,FALSE),"")</f>
        <v>0</v>
      </c>
    </row>
    <row r="244" spans="1:969" ht="12" customHeight="1" x14ac:dyDescent="0.25">
      <c r="A244" s="50" t="s">
        <v>114</v>
      </c>
      <c r="B244" s="4">
        <v>9102004</v>
      </c>
      <c r="C244" s="3" t="s">
        <v>75</v>
      </c>
      <c r="D244" s="14">
        <v>1</v>
      </c>
      <c r="E244" s="2" t="s">
        <v>551</v>
      </c>
      <c r="F244" s="28">
        <v>12.5</v>
      </c>
      <c r="G244" s="28">
        <v>13.75</v>
      </c>
      <c r="H244" s="28">
        <f t="shared" si="12"/>
        <v>12.5</v>
      </c>
      <c r="I244" s="28">
        <f t="shared" si="13"/>
        <v>13.750000000000002</v>
      </c>
      <c r="J244" s="32" t="s">
        <v>383</v>
      </c>
      <c r="K244" s="32" t="s">
        <v>383</v>
      </c>
      <c r="L244" s="32" t="s">
        <v>383</v>
      </c>
      <c r="M244" s="32" t="s">
        <v>383</v>
      </c>
      <c r="N244" s="32" t="s">
        <v>383</v>
      </c>
      <c r="O244" s="32" t="s">
        <v>383</v>
      </c>
      <c r="P244" s="32" t="s">
        <v>383</v>
      </c>
      <c r="Q244" s="32" t="s">
        <v>383</v>
      </c>
      <c r="R244" s="81">
        <f>IFERROR(VLOOKUP(A244,'Customer Details'!$A$4:$C$11,3,FALSE),"")</f>
        <v>0</v>
      </c>
    </row>
    <row r="245" spans="1:969" ht="12" customHeight="1" x14ac:dyDescent="0.25">
      <c r="A245" s="2" t="s">
        <v>114</v>
      </c>
      <c r="B245" s="4">
        <v>5008587</v>
      </c>
      <c r="C245" s="3" t="s">
        <v>316</v>
      </c>
      <c r="D245" s="14">
        <v>1</v>
      </c>
      <c r="E245" s="2" t="s">
        <v>551</v>
      </c>
      <c r="F245" s="28">
        <v>16.600000000000001</v>
      </c>
      <c r="G245" s="28">
        <v>18.260000000000002</v>
      </c>
      <c r="H245" s="28">
        <f t="shared" si="12"/>
        <v>16.600000000000001</v>
      </c>
      <c r="I245" s="28">
        <f t="shared" si="13"/>
        <v>18.260000000000002</v>
      </c>
      <c r="J245" s="32" t="s">
        <v>383</v>
      </c>
      <c r="K245" s="32" t="s">
        <v>383</v>
      </c>
      <c r="L245" s="32" t="s">
        <v>383</v>
      </c>
      <c r="M245" s="32" t="s">
        <v>383</v>
      </c>
      <c r="N245" s="32" t="s">
        <v>383</v>
      </c>
      <c r="O245" s="32" t="s">
        <v>383</v>
      </c>
      <c r="P245" s="32" t="s">
        <v>383</v>
      </c>
      <c r="Q245" s="32" t="s">
        <v>383</v>
      </c>
      <c r="R245" s="81">
        <f>IFERROR(VLOOKUP(A245,'Customer Details'!$A$4:$C$11,3,FALSE),"")</f>
        <v>0</v>
      </c>
    </row>
    <row r="246" spans="1:969" ht="12" customHeight="1" x14ac:dyDescent="0.25">
      <c r="A246" s="2" t="s">
        <v>114</v>
      </c>
      <c r="B246" s="4">
        <v>9015819</v>
      </c>
      <c r="C246" s="3" t="s">
        <v>438</v>
      </c>
      <c r="D246" s="14">
        <v>1</v>
      </c>
      <c r="E246" s="14"/>
      <c r="F246" s="28">
        <v>48.7</v>
      </c>
      <c r="G246" s="28">
        <v>53.57</v>
      </c>
      <c r="H246" s="28">
        <f t="shared" si="12"/>
        <v>48.7</v>
      </c>
      <c r="I246" s="28">
        <f t="shared" si="13"/>
        <v>53.570000000000007</v>
      </c>
      <c r="J246" s="32" t="s">
        <v>383</v>
      </c>
      <c r="K246" s="32" t="s">
        <v>383</v>
      </c>
      <c r="L246" s="32" t="s">
        <v>383</v>
      </c>
      <c r="M246" s="32" t="s">
        <v>383</v>
      </c>
      <c r="N246" s="32" t="s">
        <v>383</v>
      </c>
      <c r="O246" s="32" t="s">
        <v>383</v>
      </c>
      <c r="P246" s="32" t="s">
        <v>383</v>
      </c>
      <c r="Q246" s="32" t="s">
        <v>383</v>
      </c>
      <c r="R246" s="81">
        <f>IFERROR(VLOOKUP(A246,'Customer Details'!$A$4:$C$11,3,FALSE),"")</f>
        <v>0</v>
      </c>
    </row>
    <row r="247" spans="1:969" s="181" customFormat="1" ht="24" customHeight="1" x14ac:dyDescent="0.25">
      <c r="A247" s="170"/>
      <c r="B247" s="171" t="s">
        <v>411</v>
      </c>
      <c r="C247" s="172"/>
      <c r="D247" s="173"/>
      <c r="E247" s="173"/>
      <c r="F247" s="182"/>
      <c r="G247" s="182"/>
      <c r="H247" s="183"/>
      <c r="I247" s="182"/>
      <c r="J247" s="178"/>
      <c r="K247" s="178"/>
      <c r="L247" s="178"/>
      <c r="M247" s="178"/>
      <c r="N247" s="178"/>
      <c r="O247" s="178"/>
      <c r="P247" s="178"/>
      <c r="Q247" s="178"/>
      <c r="R247" s="184"/>
    </row>
    <row r="248" spans="1:969" s="194" customFormat="1" ht="24" customHeight="1" x14ac:dyDescent="0.25">
      <c r="A248" s="185"/>
      <c r="B248" s="186" t="s">
        <v>412</v>
      </c>
      <c r="C248" s="187"/>
      <c r="D248" s="188"/>
      <c r="E248" s="188"/>
      <c r="F248" s="189"/>
      <c r="G248" s="189"/>
      <c r="H248" s="190"/>
      <c r="I248" s="189"/>
      <c r="J248" s="191"/>
      <c r="K248" s="191"/>
      <c r="L248" s="191"/>
      <c r="M248" s="191"/>
      <c r="N248" s="191"/>
      <c r="O248" s="191"/>
      <c r="P248" s="191"/>
      <c r="Q248" s="191"/>
      <c r="R248" s="204"/>
    </row>
    <row r="249" spans="1:969" s="1" customFormat="1" ht="12" customHeight="1" x14ac:dyDescent="0.25">
      <c r="A249" s="50" t="s">
        <v>619</v>
      </c>
      <c r="B249" s="4">
        <v>9015792</v>
      </c>
      <c r="C249" s="3" t="s">
        <v>417</v>
      </c>
      <c r="D249" s="14">
        <v>1</v>
      </c>
      <c r="E249" s="14"/>
      <c r="F249" s="28">
        <v>35.200000000000003</v>
      </c>
      <c r="G249" s="28">
        <v>38.72</v>
      </c>
      <c r="H249" s="28">
        <f t="shared" si="12"/>
        <v>35.200000000000003</v>
      </c>
      <c r="I249" s="28">
        <f t="shared" si="13"/>
        <v>38.720000000000006</v>
      </c>
      <c r="J249" s="32" t="s">
        <v>383</v>
      </c>
      <c r="K249" s="32" t="s">
        <v>383</v>
      </c>
      <c r="L249" s="32" t="s">
        <v>383</v>
      </c>
      <c r="M249" s="32" t="s">
        <v>383</v>
      </c>
      <c r="N249" s="32"/>
      <c r="O249" s="32"/>
      <c r="P249" s="32" t="s">
        <v>383</v>
      </c>
      <c r="Q249" s="32"/>
      <c r="R249" s="87">
        <f>IFERROR(VLOOKUP(A249,'Customer Details'!$A$4:$C$11,3,FALSE),"")</f>
        <v>0</v>
      </c>
    </row>
    <row r="250" spans="1:969" s="1" customFormat="1" ht="12" customHeight="1" x14ac:dyDescent="0.25">
      <c r="A250" s="50" t="s">
        <v>619</v>
      </c>
      <c r="B250" s="4">
        <v>9015805</v>
      </c>
      <c r="C250" s="3" t="s">
        <v>418</v>
      </c>
      <c r="D250" s="14">
        <v>1</v>
      </c>
      <c r="E250" s="14"/>
      <c r="F250" s="28">
        <v>53.9</v>
      </c>
      <c r="G250" s="28">
        <v>59.29</v>
      </c>
      <c r="H250" s="28">
        <f t="shared" si="12"/>
        <v>53.9</v>
      </c>
      <c r="I250" s="28">
        <f t="shared" si="13"/>
        <v>59.290000000000006</v>
      </c>
      <c r="J250" s="32" t="s">
        <v>383</v>
      </c>
      <c r="K250" s="32" t="s">
        <v>383</v>
      </c>
      <c r="L250" s="32" t="s">
        <v>383</v>
      </c>
      <c r="M250" s="32" t="s">
        <v>383</v>
      </c>
      <c r="N250" s="32"/>
      <c r="O250" s="32"/>
      <c r="P250" s="32" t="s">
        <v>383</v>
      </c>
      <c r="Q250" s="32"/>
      <c r="R250" s="87">
        <f>IFERROR(VLOOKUP(A250,'Customer Details'!$A$4:$C$11,3,FALSE),"")</f>
        <v>0</v>
      </c>
    </row>
    <row r="251" spans="1:969" s="1" customFormat="1" ht="12" customHeight="1" x14ac:dyDescent="0.25">
      <c r="A251" s="50" t="s">
        <v>619</v>
      </c>
      <c r="B251" s="4">
        <v>9015806</v>
      </c>
      <c r="C251" s="3" t="s">
        <v>419</v>
      </c>
      <c r="D251" s="14">
        <v>1</v>
      </c>
      <c r="E251" s="14"/>
      <c r="F251" s="28">
        <v>80.8</v>
      </c>
      <c r="G251" s="28">
        <v>88.88</v>
      </c>
      <c r="H251" s="28">
        <f t="shared" si="12"/>
        <v>80.8</v>
      </c>
      <c r="I251" s="28">
        <f t="shared" si="13"/>
        <v>88.88000000000001</v>
      </c>
      <c r="J251" s="32" t="s">
        <v>383</v>
      </c>
      <c r="K251" s="32" t="s">
        <v>383</v>
      </c>
      <c r="L251" s="32" t="s">
        <v>383</v>
      </c>
      <c r="M251" s="32" t="s">
        <v>383</v>
      </c>
      <c r="N251" s="32"/>
      <c r="O251" s="32"/>
      <c r="P251" s="32" t="s">
        <v>383</v>
      </c>
      <c r="Q251" s="32"/>
      <c r="R251" s="87">
        <f>IFERROR(VLOOKUP(A251,'Customer Details'!$A$4:$C$11,3,FALSE),"")</f>
        <v>0</v>
      </c>
    </row>
    <row r="252" spans="1:969" s="58" customFormat="1" ht="12" customHeight="1" x14ac:dyDescent="0.25">
      <c r="A252" s="64" t="s">
        <v>619</v>
      </c>
      <c r="B252" s="60">
        <v>9016091</v>
      </c>
      <c r="C252" s="61" t="s">
        <v>481</v>
      </c>
      <c r="D252" s="65">
        <v>1</v>
      </c>
      <c r="E252" s="59" t="s">
        <v>552</v>
      </c>
      <c r="F252" s="62">
        <v>8.3000000000000007</v>
      </c>
      <c r="G252" s="62">
        <v>9.1300000000000008</v>
      </c>
      <c r="H252" s="62">
        <f t="shared" si="12"/>
        <v>8.3000000000000007</v>
      </c>
      <c r="I252" s="62">
        <f t="shared" si="13"/>
        <v>9.1300000000000008</v>
      </c>
      <c r="J252" s="63" t="s">
        <v>383</v>
      </c>
      <c r="K252" s="63" t="s">
        <v>383</v>
      </c>
      <c r="L252" s="63" t="s">
        <v>383</v>
      </c>
      <c r="M252" s="63" t="s">
        <v>383</v>
      </c>
      <c r="N252" s="63"/>
      <c r="O252" s="63"/>
      <c r="P252" s="63" t="s">
        <v>383</v>
      </c>
      <c r="Q252" s="63"/>
      <c r="R252" s="88">
        <f>IFERROR(VLOOKUP(A252,'Customer Details'!$A$4:$C$11,3,FALSE),"")</f>
        <v>0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</row>
    <row r="253" spans="1:969" s="58" customFormat="1" ht="12" customHeight="1" x14ac:dyDescent="0.25">
      <c r="A253" s="64"/>
      <c r="B253" s="60"/>
      <c r="C253" s="61" t="s">
        <v>420</v>
      </c>
      <c r="D253" s="65"/>
      <c r="E253" s="65"/>
      <c r="F253" s="62"/>
      <c r="G253" s="62"/>
      <c r="H253" s="62" t="str">
        <f t="shared" si="12"/>
        <v/>
      </c>
      <c r="I253" s="62" t="str">
        <f t="shared" si="13"/>
        <v/>
      </c>
      <c r="J253" s="63"/>
      <c r="K253" s="63"/>
      <c r="L253" s="63"/>
      <c r="M253" s="63"/>
      <c r="N253" s="63"/>
      <c r="O253" s="63"/>
      <c r="P253" s="63"/>
      <c r="Q253" s="63"/>
      <c r="R253" s="88" t="str">
        <f>IFERROR(VLOOKUP(A253,'Customer Details'!$A$4:$C$11,3,FALSE),"")</f>
        <v/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</row>
    <row r="254" spans="1:969" s="1" customFormat="1" ht="12" customHeight="1" x14ac:dyDescent="0.25">
      <c r="A254" s="50" t="s">
        <v>619</v>
      </c>
      <c r="B254" s="4">
        <v>9013917</v>
      </c>
      <c r="C254" s="3" t="s">
        <v>421</v>
      </c>
      <c r="D254" s="14">
        <v>1</v>
      </c>
      <c r="E254" s="2" t="s">
        <v>551</v>
      </c>
      <c r="F254" s="28">
        <v>75.599999999999994</v>
      </c>
      <c r="G254" s="28">
        <v>83.16</v>
      </c>
      <c r="H254" s="28">
        <f t="shared" si="12"/>
        <v>75.599999999999994</v>
      </c>
      <c r="I254" s="28">
        <f t="shared" si="13"/>
        <v>83.16</v>
      </c>
      <c r="J254" s="32" t="s">
        <v>383</v>
      </c>
      <c r="K254" s="32" t="s">
        <v>383</v>
      </c>
      <c r="L254" s="32" t="s">
        <v>383</v>
      </c>
      <c r="M254" s="32" t="s">
        <v>383</v>
      </c>
      <c r="N254" s="32"/>
      <c r="O254" s="32"/>
      <c r="P254" s="32" t="s">
        <v>383</v>
      </c>
      <c r="Q254" s="32"/>
      <c r="R254" s="87">
        <f>IFERROR(VLOOKUP(A254,'Customer Details'!$A$4:$C$11,3,FALSE),"")</f>
        <v>0</v>
      </c>
    </row>
    <row r="255" spans="1:969" s="1" customFormat="1" ht="12" customHeight="1" x14ac:dyDescent="0.25">
      <c r="A255" s="50" t="s">
        <v>455</v>
      </c>
      <c r="B255" s="4">
        <v>9015865</v>
      </c>
      <c r="C255" s="3" t="s">
        <v>344</v>
      </c>
      <c r="D255" s="14">
        <v>1</v>
      </c>
      <c r="E255" s="14"/>
      <c r="F255" s="28">
        <v>4.2</v>
      </c>
      <c r="G255" s="28">
        <v>4.62</v>
      </c>
      <c r="H255" s="28">
        <f t="shared" si="12"/>
        <v>4.2</v>
      </c>
      <c r="I255" s="28">
        <f t="shared" si="13"/>
        <v>4.620000000000001</v>
      </c>
      <c r="J255" s="32" t="s">
        <v>383</v>
      </c>
      <c r="K255" s="32" t="s">
        <v>383</v>
      </c>
      <c r="L255" s="32" t="s">
        <v>383</v>
      </c>
      <c r="M255" s="32" t="s">
        <v>383</v>
      </c>
      <c r="N255" s="32"/>
      <c r="O255" s="32"/>
      <c r="P255" s="32" t="s">
        <v>383</v>
      </c>
      <c r="Q255" s="32"/>
      <c r="R255" s="87">
        <f>IFERROR(VLOOKUP(A255,'Customer Details'!$A$4:$C$11,3,FALSE),"")</f>
        <v>0</v>
      </c>
    </row>
    <row r="256" spans="1:969" s="194" customFormat="1" ht="24" customHeight="1" x14ac:dyDescent="0.25">
      <c r="A256" s="185"/>
      <c r="B256" s="186" t="s">
        <v>413</v>
      </c>
      <c r="C256" s="187"/>
      <c r="D256" s="188"/>
      <c r="E256" s="188"/>
      <c r="F256" s="189"/>
      <c r="G256" s="189"/>
      <c r="H256" s="190"/>
      <c r="I256" s="189"/>
      <c r="J256" s="191"/>
      <c r="K256" s="191"/>
      <c r="L256" s="191"/>
      <c r="M256" s="191"/>
      <c r="N256" s="191"/>
      <c r="O256" s="191"/>
      <c r="P256" s="191"/>
      <c r="Q256" s="191"/>
      <c r="R256" s="204"/>
    </row>
    <row r="257" spans="1:18" s="15" customFormat="1" ht="12" customHeight="1" x14ac:dyDescent="0.25">
      <c r="A257" s="50" t="s">
        <v>619</v>
      </c>
      <c r="B257" s="18">
        <v>9203802</v>
      </c>
      <c r="C257" s="19" t="s">
        <v>268</v>
      </c>
      <c r="D257" s="14">
        <v>1</v>
      </c>
      <c r="E257" s="14"/>
      <c r="F257" s="28">
        <v>34.200000000000003</v>
      </c>
      <c r="G257" s="28">
        <v>37.619999999999997</v>
      </c>
      <c r="H257" s="28">
        <f t="shared" si="12"/>
        <v>34.200000000000003</v>
      </c>
      <c r="I257" s="28">
        <f t="shared" si="13"/>
        <v>37.620000000000005</v>
      </c>
      <c r="J257" s="32" t="s">
        <v>383</v>
      </c>
      <c r="K257" s="32" t="s">
        <v>383</v>
      </c>
      <c r="L257" s="32" t="s">
        <v>383</v>
      </c>
      <c r="M257" s="32" t="s">
        <v>383</v>
      </c>
      <c r="N257" s="32"/>
      <c r="O257" s="32"/>
      <c r="P257" s="32" t="s">
        <v>383</v>
      </c>
      <c r="Q257" s="20"/>
      <c r="R257" s="78">
        <f>IFERROR(VLOOKUP(A257,'Customer Details'!$A$4:$C$11,3,FALSE),"")</f>
        <v>0</v>
      </c>
    </row>
    <row r="258" spans="1:18" s="15" customFormat="1" ht="12" customHeight="1" x14ac:dyDescent="0.25">
      <c r="A258" s="50" t="s">
        <v>619</v>
      </c>
      <c r="B258" s="18">
        <v>9203804</v>
      </c>
      <c r="C258" s="19" t="s">
        <v>47</v>
      </c>
      <c r="D258" s="14">
        <v>1</v>
      </c>
      <c r="E258" s="2" t="s">
        <v>551</v>
      </c>
      <c r="F258" s="28">
        <v>48.7</v>
      </c>
      <c r="G258" s="28">
        <v>53.57</v>
      </c>
      <c r="H258" s="28">
        <f t="shared" si="12"/>
        <v>48.7</v>
      </c>
      <c r="I258" s="28">
        <f t="shared" si="13"/>
        <v>53.570000000000007</v>
      </c>
      <c r="J258" s="32" t="s">
        <v>383</v>
      </c>
      <c r="K258" s="32" t="s">
        <v>383</v>
      </c>
      <c r="L258" s="32" t="s">
        <v>383</v>
      </c>
      <c r="M258" s="32" t="s">
        <v>383</v>
      </c>
      <c r="N258" s="32"/>
      <c r="O258" s="32"/>
      <c r="P258" s="32" t="s">
        <v>383</v>
      </c>
      <c r="Q258" s="20"/>
      <c r="R258" s="78">
        <f>IFERROR(VLOOKUP(A258,'Customer Details'!$A$4:$C$11,3,FALSE),"")</f>
        <v>0</v>
      </c>
    </row>
    <row r="259" spans="1:18" s="15" customFormat="1" ht="12" customHeight="1" x14ac:dyDescent="0.25">
      <c r="A259" s="50" t="s">
        <v>619</v>
      </c>
      <c r="B259" s="18">
        <v>9203805</v>
      </c>
      <c r="C259" s="19" t="s">
        <v>48</v>
      </c>
      <c r="D259" s="14">
        <v>1</v>
      </c>
      <c r="E259" s="14"/>
      <c r="F259" s="28">
        <v>75.599999999999994</v>
      </c>
      <c r="G259" s="28">
        <v>83.16</v>
      </c>
      <c r="H259" s="28">
        <f t="shared" si="12"/>
        <v>75.599999999999994</v>
      </c>
      <c r="I259" s="28">
        <f t="shared" si="13"/>
        <v>83.16</v>
      </c>
      <c r="J259" s="32" t="s">
        <v>383</v>
      </c>
      <c r="K259" s="32" t="s">
        <v>383</v>
      </c>
      <c r="L259" s="32" t="s">
        <v>383</v>
      </c>
      <c r="M259" s="32" t="s">
        <v>383</v>
      </c>
      <c r="N259" s="32"/>
      <c r="O259" s="32"/>
      <c r="P259" s="32" t="s">
        <v>383</v>
      </c>
      <c r="Q259" s="20"/>
      <c r="R259" s="78">
        <f>IFERROR(VLOOKUP(A259,'Customer Details'!$A$4:$C$11,3,FALSE),"")</f>
        <v>0</v>
      </c>
    </row>
    <row r="260" spans="1:18" s="15" customFormat="1" ht="12" customHeight="1" x14ac:dyDescent="0.25">
      <c r="A260" s="50" t="s">
        <v>619</v>
      </c>
      <c r="B260" s="18">
        <v>9203833</v>
      </c>
      <c r="C260" s="6" t="s">
        <v>332</v>
      </c>
      <c r="D260" s="14">
        <v>1</v>
      </c>
      <c r="E260" s="14"/>
      <c r="F260" s="28">
        <v>34.200000000000003</v>
      </c>
      <c r="G260" s="28">
        <v>37.619999999999997</v>
      </c>
      <c r="H260" s="28">
        <f t="shared" si="12"/>
        <v>34.200000000000003</v>
      </c>
      <c r="I260" s="28">
        <f t="shared" si="13"/>
        <v>37.620000000000005</v>
      </c>
      <c r="J260" s="32" t="s">
        <v>383</v>
      </c>
      <c r="K260" s="32" t="s">
        <v>383</v>
      </c>
      <c r="L260" s="32" t="s">
        <v>383</v>
      </c>
      <c r="M260" s="32" t="s">
        <v>383</v>
      </c>
      <c r="N260" s="32"/>
      <c r="O260" s="32"/>
      <c r="P260" s="32" t="s">
        <v>383</v>
      </c>
      <c r="Q260" s="20"/>
      <c r="R260" s="78">
        <f>IFERROR(VLOOKUP(A260,'Customer Details'!$A$4:$C$11,3,FALSE),"")</f>
        <v>0</v>
      </c>
    </row>
    <row r="261" spans="1:18" s="15" customFormat="1" ht="12" customHeight="1" x14ac:dyDescent="0.25">
      <c r="A261" s="50" t="s">
        <v>619</v>
      </c>
      <c r="B261" s="18">
        <v>9203845</v>
      </c>
      <c r="C261" s="6" t="s">
        <v>363</v>
      </c>
      <c r="D261" s="14">
        <v>1</v>
      </c>
      <c r="E261" s="2" t="s">
        <v>551</v>
      </c>
      <c r="F261" s="28">
        <v>53.9</v>
      </c>
      <c r="G261" s="28">
        <v>59.29</v>
      </c>
      <c r="H261" s="28">
        <f t="shared" si="12"/>
        <v>53.9</v>
      </c>
      <c r="I261" s="28">
        <f t="shared" si="13"/>
        <v>59.290000000000006</v>
      </c>
      <c r="J261" s="32" t="s">
        <v>383</v>
      </c>
      <c r="K261" s="32" t="s">
        <v>383</v>
      </c>
      <c r="L261" s="32" t="s">
        <v>383</v>
      </c>
      <c r="M261" s="32" t="s">
        <v>383</v>
      </c>
      <c r="N261" s="32"/>
      <c r="O261" s="32"/>
      <c r="P261" s="32" t="s">
        <v>383</v>
      </c>
      <c r="Q261" s="20"/>
      <c r="R261" s="78">
        <f>IFERROR(VLOOKUP(A261,'Customer Details'!$A$4:$C$11,3,FALSE),"")</f>
        <v>0</v>
      </c>
    </row>
    <row r="262" spans="1:18" s="15" customFormat="1" ht="12" customHeight="1" x14ac:dyDescent="0.25">
      <c r="A262" s="50" t="s">
        <v>619</v>
      </c>
      <c r="B262" s="18">
        <v>9203839</v>
      </c>
      <c r="C262" s="19" t="s">
        <v>283</v>
      </c>
      <c r="D262" s="14">
        <v>1</v>
      </c>
      <c r="E262" s="14"/>
      <c r="F262" s="28">
        <v>86</v>
      </c>
      <c r="G262" s="28">
        <v>94.6</v>
      </c>
      <c r="H262" s="28">
        <f t="shared" si="12"/>
        <v>86</v>
      </c>
      <c r="I262" s="28">
        <f t="shared" si="13"/>
        <v>94.600000000000009</v>
      </c>
      <c r="J262" s="32" t="s">
        <v>383</v>
      </c>
      <c r="K262" s="32" t="s">
        <v>383</v>
      </c>
      <c r="L262" s="32" t="s">
        <v>383</v>
      </c>
      <c r="M262" s="32" t="s">
        <v>383</v>
      </c>
      <c r="N262" s="32"/>
      <c r="O262" s="32"/>
      <c r="P262" s="32" t="s">
        <v>383</v>
      </c>
      <c r="Q262" s="20"/>
      <c r="R262" s="78">
        <f>IFERROR(VLOOKUP(A262,'Customer Details'!$A$4:$C$11,3,FALSE),"")</f>
        <v>0</v>
      </c>
    </row>
    <row r="263" spans="1:18" s="15" customFormat="1" ht="12" customHeight="1" x14ac:dyDescent="0.25">
      <c r="A263" s="50" t="s">
        <v>619</v>
      </c>
      <c r="B263" s="18">
        <v>9001647</v>
      </c>
      <c r="C263" s="19" t="s">
        <v>232</v>
      </c>
      <c r="D263" s="14">
        <v>1</v>
      </c>
      <c r="E263" s="14"/>
      <c r="F263" s="28">
        <v>36.299999999999997</v>
      </c>
      <c r="G263" s="28">
        <v>39.93</v>
      </c>
      <c r="H263" s="28">
        <f t="shared" si="12"/>
        <v>36.299999999999997</v>
      </c>
      <c r="I263" s="28">
        <f t="shared" si="13"/>
        <v>39.93</v>
      </c>
      <c r="J263" s="32" t="s">
        <v>383</v>
      </c>
      <c r="K263" s="32" t="s">
        <v>383</v>
      </c>
      <c r="L263" s="32" t="s">
        <v>383</v>
      </c>
      <c r="M263" s="32" t="s">
        <v>383</v>
      </c>
      <c r="N263" s="32"/>
      <c r="O263" s="32"/>
      <c r="P263" s="32" t="s">
        <v>383</v>
      </c>
      <c r="Q263" s="20"/>
      <c r="R263" s="78">
        <f>IFERROR(VLOOKUP(A263,'Customer Details'!$A$4:$C$11,3,FALSE),"")</f>
        <v>0</v>
      </c>
    </row>
    <row r="264" spans="1:18" s="15" customFormat="1" ht="12" customHeight="1" x14ac:dyDescent="0.25">
      <c r="A264" s="50" t="s">
        <v>619</v>
      </c>
      <c r="B264" s="18">
        <v>9001648</v>
      </c>
      <c r="C264" s="19" t="s">
        <v>233</v>
      </c>
      <c r="D264" s="14">
        <v>1</v>
      </c>
      <c r="E264" s="14"/>
      <c r="F264" s="28">
        <v>48.7</v>
      </c>
      <c r="G264" s="28">
        <v>53.57</v>
      </c>
      <c r="H264" s="28">
        <f t="shared" ref="H264:H282" si="14">IFERROR(F264*(1-R264),"")</f>
        <v>48.7</v>
      </c>
      <c r="I264" s="28">
        <f t="shared" ref="I264:I282" si="15">IFERROR(H264*1.1,"")</f>
        <v>53.570000000000007</v>
      </c>
      <c r="J264" s="32" t="s">
        <v>383</v>
      </c>
      <c r="K264" s="32" t="s">
        <v>383</v>
      </c>
      <c r="L264" s="32" t="s">
        <v>383</v>
      </c>
      <c r="M264" s="32" t="s">
        <v>383</v>
      </c>
      <c r="N264" s="32"/>
      <c r="O264" s="32"/>
      <c r="P264" s="32" t="s">
        <v>383</v>
      </c>
      <c r="Q264" s="20"/>
      <c r="R264" s="78">
        <f>IFERROR(VLOOKUP(A264,'Customer Details'!$A$4:$C$11,3,FALSE),"")</f>
        <v>0</v>
      </c>
    </row>
    <row r="265" spans="1:18" s="15" customFormat="1" ht="12" customHeight="1" x14ac:dyDescent="0.25">
      <c r="A265" s="50" t="s">
        <v>619</v>
      </c>
      <c r="B265" s="18">
        <v>9001659</v>
      </c>
      <c r="C265" s="19" t="s">
        <v>229</v>
      </c>
      <c r="D265" s="14">
        <v>1</v>
      </c>
      <c r="E265" s="14"/>
      <c r="F265" s="28">
        <v>75.599999999999994</v>
      </c>
      <c r="G265" s="28">
        <v>83.16</v>
      </c>
      <c r="H265" s="28">
        <f t="shared" si="14"/>
        <v>75.599999999999994</v>
      </c>
      <c r="I265" s="28">
        <f t="shared" si="15"/>
        <v>83.16</v>
      </c>
      <c r="J265" s="32" t="s">
        <v>383</v>
      </c>
      <c r="K265" s="32" t="s">
        <v>383</v>
      </c>
      <c r="L265" s="32" t="s">
        <v>383</v>
      </c>
      <c r="M265" s="32" t="s">
        <v>383</v>
      </c>
      <c r="N265" s="32"/>
      <c r="O265" s="32"/>
      <c r="P265" s="32" t="s">
        <v>383</v>
      </c>
      <c r="Q265" s="20"/>
      <c r="R265" s="78">
        <f>IFERROR(VLOOKUP(A265,'Customer Details'!$A$4:$C$11,3,FALSE),"")</f>
        <v>0</v>
      </c>
    </row>
    <row r="266" spans="1:18" s="15" customFormat="1" ht="12" customHeight="1" x14ac:dyDescent="0.25">
      <c r="A266" s="50" t="s">
        <v>619</v>
      </c>
      <c r="B266" s="18">
        <v>9001654</v>
      </c>
      <c r="C266" s="19" t="s">
        <v>281</v>
      </c>
      <c r="D266" s="14">
        <v>1</v>
      </c>
      <c r="E266" s="14"/>
      <c r="F266" s="28">
        <v>39.4</v>
      </c>
      <c r="G266" s="28">
        <v>43.34</v>
      </c>
      <c r="H266" s="28">
        <f t="shared" si="14"/>
        <v>39.4</v>
      </c>
      <c r="I266" s="28">
        <f t="shared" si="15"/>
        <v>43.34</v>
      </c>
      <c r="J266" s="32" t="s">
        <v>383</v>
      </c>
      <c r="K266" s="32" t="s">
        <v>383</v>
      </c>
      <c r="L266" s="32" t="s">
        <v>383</v>
      </c>
      <c r="M266" s="32" t="s">
        <v>383</v>
      </c>
      <c r="N266" s="32"/>
      <c r="O266" s="32"/>
      <c r="P266" s="32" t="s">
        <v>383</v>
      </c>
      <c r="Q266" s="20"/>
      <c r="R266" s="78">
        <f>IFERROR(VLOOKUP(A266,'Customer Details'!$A$4:$C$11,3,FALSE),"")</f>
        <v>0</v>
      </c>
    </row>
    <row r="267" spans="1:18" s="15" customFormat="1" ht="12" customHeight="1" x14ac:dyDescent="0.25">
      <c r="A267" s="50" t="s">
        <v>619</v>
      </c>
      <c r="B267" s="18">
        <v>9208282</v>
      </c>
      <c r="C267" s="6" t="s">
        <v>333</v>
      </c>
      <c r="D267" s="14">
        <v>1</v>
      </c>
      <c r="E267" s="14"/>
      <c r="F267" s="28">
        <v>36.299999999999997</v>
      </c>
      <c r="G267" s="28">
        <v>39.93</v>
      </c>
      <c r="H267" s="28">
        <f t="shared" si="14"/>
        <v>36.299999999999997</v>
      </c>
      <c r="I267" s="28">
        <f t="shared" si="15"/>
        <v>39.93</v>
      </c>
      <c r="J267" s="20"/>
      <c r="K267" s="20"/>
      <c r="L267" s="32" t="s">
        <v>383</v>
      </c>
      <c r="M267" s="32" t="s">
        <v>383</v>
      </c>
      <c r="N267" s="20"/>
      <c r="O267" s="20"/>
      <c r="P267" s="32" t="s">
        <v>383</v>
      </c>
      <c r="Q267" s="20"/>
      <c r="R267" s="78">
        <f>IFERROR(VLOOKUP(A267,'Customer Details'!$A$4:$C$11,3,FALSE),"")</f>
        <v>0</v>
      </c>
    </row>
    <row r="268" spans="1:18" s="15" customFormat="1" ht="12" customHeight="1" x14ac:dyDescent="0.25">
      <c r="A268" s="50" t="s">
        <v>619</v>
      </c>
      <c r="B268" s="18">
        <v>9015793</v>
      </c>
      <c r="C268" s="6" t="s">
        <v>422</v>
      </c>
      <c r="D268" s="14">
        <v>1</v>
      </c>
      <c r="E268" s="2" t="s">
        <v>551</v>
      </c>
      <c r="F268" s="28">
        <v>48.7</v>
      </c>
      <c r="G268" s="28">
        <v>53.57</v>
      </c>
      <c r="H268" s="28">
        <f t="shared" si="14"/>
        <v>48.7</v>
      </c>
      <c r="I268" s="28">
        <f t="shared" si="15"/>
        <v>53.570000000000007</v>
      </c>
      <c r="J268" s="32" t="s">
        <v>383</v>
      </c>
      <c r="K268" s="32" t="s">
        <v>383</v>
      </c>
      <c r="L268" s="32" t="s">
        <v>383</v>
      </c>
      <c r="M268" s="32" t="s">
        <v>383</v>
      </c>
      <c r="N268" s="32"/>
      <c r="O268" s="32"/>
      <c r="P268" s="32" t="s">
        <v>383</v>
      </c>
      <c r="Q268" s="20"/>
      <c r="R268" s="78">
        <f>IFERROR(VLOOKUP(A268,'Customer Details'!$A$4:$C$11,3,FALSE),"")</f>
        <v>0</v>
      </c>
    </row>
    <row r="269" spans="1:18" s="15" customFormat="1" ht="12" customHeight="1" x14ac:dyDescent="0.25">
      <c r="A269" s="50" t="s">
        <v>619</v>
      </c>
      <c r="B269" s="18">
        <v>9015794</v>
      </c>
      <c r="C269" s="6" t="s">
        <v>423</v>
      </c>
      <c r="D269" s="14">
        <v>1</v>
      </c>
      <c r="E269" s="14"/>
      <c r="F269" s="28">
        <v>48.7</v>
      </c>
      <c r="G269" s="28">
        <v>53.57</v>
      </c>
      <c r="H269" s="28">
        <f t="shared" si="14"/>
        <v>48.7</v>
      </c>
      <c r="I269" s="28">
        <f t="shared" si="15"/>
        <v>53.570000000000007</v>
      </c>
      <c r="J269" s="32" t="s">
        <v>383</v>
      </c>
      <c r="K269" s="32" t="s">
        <v>383</v>
      </c>
      <c r="L269" s="32" t="s">
        <v>383</v>
      </c>
      <c r="M269" s="32" t="s">
        <v>383</v>
      </c>
      <c r="N269" s="32"/>
      <c r="O269" s="32"/>
      <c r="P269" s="32" t="s">
        <v>383</v>
      </c>
      <c r="Q269" s="20"/>
      <c r="R269" s="78">
        <f>IFERROR(VLOOKUP(A269,'Customer Details'!$A$4:$C$11,3,FALSE),"")</f>
        <v>0</v>
      </c>
    </row>
    <row r="270" spans="1:18" s="10" customFormat="1" ht="12" customHeight="1" x14ac:dyDescent="0.25">
      <c r="A270" s="50" t="s">
        <v>619</v>
      </c>
      <c r="B270" s="18">
        <v>9015795</v>
      </c>
      <c r="C270" s="6" t="s">
        <v>424</v>
      </c>
      <c r="D270" s="14">
        <v>1</v>
      </c>
      <c r="E270" s="14"/>
      <c r="F270" s="28">
        <v>48.7</v>
      </c>
      <c r="G270" s="28">
        <v>53.57</v>
      </c>
      <c r="H270" s="28">
        <f t="shared" si="14"/>
        <v>48.7</v>
      </c>
      <c r="I270" s="28">
        <f t="shared" si="15"/>
        <v>53.570000000000007</v>
      </c>
      <c r="J270" s="32" t="s">
        <v>383</v>
      </c>
      <c r="K270" s="32" t="s">
        <v>383</v>
      </c>
      <c r="L270" s="32" t="s">
        <v>383</v>
      </c>
      <c r="M270" s="32" t="s">
        <v>383</v>
      </c>
      <c r="N270" s="32"/>
      <c r="O270" s="32"/>
      <c r="P270" s="32" t="s">
        <v>383</v>
      </c>
      <c r="Q270" s="20"/>
      <c r="R270" s="78">
        <f>IFERROR(VLOOKUP(A270,'Customer Details'!$A$4:$C$11,3,FALSE),"")</f>
        <v>0</v>
      </c>
    </row>
    <row r="271" spans="1:18" s="8" customFormat="1" ht="12" customHeight="1" x14ac:dyDescent="0.3">
      <c r="A271" s="50" t="s">
        <v>619</v>
      </c>
      <c r="B271" s="18">
        <v>9015796</v>
      </c>
      <c r="C271" s="6" t="s">
        <v>425</v>
      </c>
      <c r="D271" s="14">
        <v>1</v>
      </c>
      <c r="E271" s="14"/>
      <c r="F271" s="28">
        <v>48.7</v>
      </c>
      <c r="G271" s="28">
        <v>53.57</v>
      </c>
      <c r="H271" s="28">
        <f t="shared" si="14"/>
        <v>48.7</v>
      </c>
      <c r="I271" s="28">
        <f t="shared" si="15"/>
        <v>53.570000000000007</v>
      </c>
      <c r="J271" s="32" t="s">
        <v>383</v>
      </c>
      <c r="K271" s="32" t="s">
        <v>383</v>
      </c>
      <c r="L271" s="32" t="s">
        <v>383</v>
      </c>
      <c r="M271" s="32" t="s">
        <v>383</v>
      </c>
      <c r="N271" s="32"/>
      <c r="O271" s="32"/>
      <c r="P271" s="32" t="s">
        <v>383</v>
      </c>
      <c r="Q271" s="20"/>
      <c r="R271" s="78">
        <f>IFERROR(VLOOKUP(A271,'Customer Details'!$A$4:$C$11,3,FALSE),"")</f>
        <v>0</v>
      </c>
    </row>
    <row r="272" spans="1:18" ht="12" customHeight="1" x14ac:dyDescent="0.25">
      <c r="A272" s="50" t="s">
        <v>619</v>
      </c>
      <c r="B272" s="18">
        <v>9015797</v>
      </c>
      <c r="C272" s="6" t="s">
        <v>426</v>
      </c>
      <c r="D272" s="14">
        <v>1</v>
      </c>
      <c r="E272" s="14"/>
      <c r="F272" s="28">
        <v>48.7</v>
      </c>
      <c r="G272" s="28">
        <v>53.57</v>
      </c>
      <c r="H272" s="28">
        <f t="shared" si="14"/>
        <v>48.7</v>
      </c>
      <c r="I272" s="28">
        <f t="shared" si="15"/>
        <v>53.570000000000007</v>
      </c>
      <c r="J272" s="20"/>
      <c r="K272" s="20"/>
      <c r="L272" s="32" t="s">
        <v>383</v>
      </c>
      <c r="M272" s="32" t="s">
        <v>383</v>
      </c>
      <c r="N272" s="20"/>
      <c r="O272" s="20"/>
      <c r="P272" s="32" t="s">
        <v>383</v>
      </c>
      <c r="Q272" s="20"/>
      <c r="R272" s="78">
        <f>IFERROR(VLOOKUP(A272,'Customer Details'!$A$4:$C$11,3,FALSE),"")</f>
        <v>0</v>
      </c>
    </row>
    <row r="273" spans="1:18" s="10" customFormat="1" ht="12" customHeight="1" x14ac:dyDescent="0.25">
      <c r="A273" s="50" t="s">
        <v>619</v>
      </c>
      <c r="B273" s="18">
        <v>9686064</v>
      </c>
      <c r="C273" s="6" t="s">
        <v>427</v>
      </c>
      <c r="D273" s="14">
        <v>1</v>
      </c>
      <c r="E273" s="14"/>
      <c r="F273" s="28">
        <v>34.200000000000003</v>
      </c>
      <c r="G273" s="28">
        <v>37.619999999999997</v>
      </c>
      <c r="H273" s="28">
        <f t="shared" si="14"/>
        <v>34.200000000000003</v>
      </c>
      <c r="I273" s="28">
        <f t="shared" si="15"/>
        <v>37.620000000000005</v>
      </c>
      <c r="J273" s="20"/>
      <c r="K273" s="20"/>
      <c r="L273" s="32" t="s">
        <v>383</v>
      </c>
      <c r="M273" s="32" t="s">
        <v>383</v>
      </c>
      <c r="N273" s="32" t="s">
        <v>383</v>
      </c>
      <c r="O273" s="32" t="s">
        <v>383</v>
      </c>
      <c r="P273" s="32" t="s">
        <v>383</v>
      </c>
      <c r="Q273" s="20"/>
      <c r="R273" s="78">
        <f>IFERROR(VLOOKUP(A273,'Customer Details'!$A$4:$C$11,3,FALSE),"")</f>
        <v>0</v>
      </c>
    </row>
    <row r="274" spans="1:18" s="10" customFormat="1" ht="12" customHeight="1" x14ac:dyDescent="0.25">
      <c r="A274" s="50" t="s">
        <v>619</v>
      </c>
      <c r="B274" s="18">
        <v>9928200</v>
      </c>
      <c r="C274" s="6" t="s">
        <v>428</v>
      </c>
      <c r="D274" s="14">
        <v>1</v>
      </c>
      <c r="E274" s="14"/>
      <c r="F274" s="28">
        <v>34.200000000000003</v>
      </c>
      <c r="G274" s="28">
        <v>37.619999999999997</v>
      </c>
      <c r="H274" s="28">
        <f t="shared" si="14"/>
        <v>34.200000000000003</v>
      </c>
      <c r="I274" s="28">
        <f t="shared" si="15"/>
        <v>37.620000000000005</v>
      </c>
      <c r="J274" s="20"/>
      <c r="K274" s="20"/>
      <c r="L274" s="32" t="s">
        <v>383</v>
      </c>
      <c r="M274" s="32" t="s">
        <v>383</v>
      </c>
      <c r="N274" s="32" t="s">
        <v>383</v>
      </c>
      <c r="O274" s="32" t="s">
        <v>383</v>
      </c>
      <c r="P274" s="32" t="s">
        <v>383</v>
      </c>
      <c r="Q274" s="20"/>
      <c r="R274" s="78">
        <f>IFERROR(VLOOKUP(A274,'Customer Details'!$A$4:$C$11,3,FALSE),"")</f>
        <v>0</v>
      </c>
    </row>
    <row r="275" spans="1:18" s="8" customFormat="1" ht="12" customHeight="1" x14ac:dyDescent="0.3">
      <c r="A275" s="50" t="s">
        <v>619</v>
      </c>
      <c r="B275" s="18">
        <v>9018192</v>
      </c>
      <c r="C275" s="6" t="s">
        <v>335</v>
      </c>
      <c r="D275" s="14">
        <v>1</v>
      </c>
      <c r="E275" s="2" t="s">
        <v>551</v>
      </c>
      <c r="F275" s="28">
        <v>129.4</v>
      </c>
      <c r="G275" s="28">
        <v>142.34</v>
      </c>
      <c r="H275" s="28">
        <f t="shared" si="14"/>
        <v>129.4</v>
      </c>
      <c r="I275" s="28">
        <f t="shared" si="15"/>
        <v>142.34000000000003</v>
      </c>
      <c r="J275" s="20"/>
      <c r="K275" s="20"/>
      <c r="L275" s="32" t="s">
        <v>383</v>
      </c>
      <c r="M275" s="32" t="s">
        <v>383</v>
      </c>
      <c r="N275" s="32" t="s">
        <v>383</v>
      </c>
      <c r="O275" s="32" t="s">
        <v>383</v>
      </c>
      <c r="P275" s="32" t="s">
        <v>383</v>
      </c>
      <c r="Q275" s="20"/>
      <c r="R275" s="78">
        <f>IFERROR(VLOOKUP(A275,'Customer Details'!$A$4:$C$11,3,FALSE),"")</f>
        <v>0</v>
      </c>
    </row>
    <row r="276" spans="1:18" ht="12" customHeight="1" x14ac:dyDescent="0.25">
      <c r="A276" s="50" t="s">
        <v>619</v>
      </c>
      <c r="B276" s="18">
        <v>9018191</v>
      </c>
      <c r="C276" s="6" t="s">
        <v>334</v>
      </c>
      <c r="D276" s="14">
        <v>1</v>
      </c>
      <c r="E276" s="14"/>
      <c r="F276" s="28">
        <v>129.4</v>
      </c>
      <c r="G276" s="28">
        <v>142.34</v>
      </c>
      <c r="H276" s="28">
        <f t="shared" si="14"/>
        <v>129.4</v>
      </c>
      <c r="I276" s="28">
        <f t="shared" si="15"/>
        <v>142.34000000000003</v>
      </c>
      <c r="J276" s="20"/>
      <c r="K276" s="20"/>
      <c r="L276" s="32" t="s">
        <v>383</v>
      </c>
      <c r="M276" s="32" t="s">
        <v>383</v>
      </c>
      <c r="N276" s="32" t="s">
        <v>383</v>
      </c>
      <c r="O276" s="32" t="s">
        <v>383</v>
      </c>
      <c r="P276" s="32" t="s">
        <v>383</v>
      </c>
      <c r="Q276" s="20"/>
      <c r="R276" s="78">
        <f>IFERROR(VLOOKUP(A276,'Customer Details'!$A$4:$C$11,3,FALSE),"")</f>
        <v>0</v>
      </c>
    </row>
    <row r="277" spans="1:18" s="181" customFormat="1" ht="24" customHeight="1" x14ac:dyDescent="0.25">
      <c r="A277" s="170"/>
      <c r="B277" s="171" t="s">
        <v>207</v>
      </c>
      <c r="C277" s="172"/>
      <c r="D277" s="173"/>
      <c r="E277" s="173"/>
      <c r="F277" s="182"/>
      <c r="G277" s="182"/>
      <c r="H277" s="183"/>
      <c r="I277" s="182"/>
      <c r="J277" s="178"/>
      <c r="K277" s="178"/>
      <c r="L277" s="178"/>
      <c r="M277" s="178"/>
      <c r="N277" s="178"/>
      <c r="O277" s="178"/>
      <c r="P277" s="178"/>
      <c r="Q277" s="178"/>
      <c r="R277" s="184" t="str">
        <f>IFERROR(VLOOKUP(A277,'Customer Details'!$A$4:$C$11,3,FALSE),"")</f>
        <v/>
      </c>
    </row>
    <row r="278" spans="1:18" s="11" customFormat="1" ht="12" customHeight="1" x14ac:dyDescent="0.25">
      <c r="A278" s="50" t="s">
        <v>455</v>
      </c>
      <c r="B278" s="13">
        <v>9027064</v>
      </c>
      <c r="C278" s="3" t="s">
        <v>688</v>
      </c>
      <c r="D278" s="14">
        <v>1</v>
      </c>
      <c r="E278" s="14"/>
      <c r="F278" s="28">
        <v>86</v>
      </c>
      <c r="G278" s="28">
        <v>94.6</v>
      </c>
      <c r="H278" s="28">
        <f t="shared" si="14"/>
        <v>86</v>
      </c>
      <c r="I278" s="28">
        <f t="shared" si="15"/>
        <v>94.600000000000009</v>
      </c>
      <c r="J278" s="32" t="s">
        <v>383</v>
      </c>
      <c r="K278" s="32" t="s">
        <v>383</v>
      </c>
      <c r="L278" s="32" t="s">
        <v>383</v>
      </c>
      <c r="M278" s="32" t="s">
        <v>383</v>
      </c>
      <c r="N278" s="32" t="s">
        <v>383</v>
      </c>
      <c r="O278" s="32" t="s">
        <v>383</v>
      </c>
      <c r="P278" s="32" t="s">
        <v>383</v>
      </c>
      <c r="Q278" s="32" t="s">
        <v>383</v>
      </c>
      <c r="R278" s="86">
        <f>IFERROR(VLOOKUP(A278,'Customer Details'!$A$4:$C$11,3,FALSE),"")</f>
        <v>0</v>
      </c>
    </row>
    <row r="279" spans="1:18" s="12" customFormat="1" ht="12" customHeight="1" x14ac:dyDescent="0.25">
      <c r="A279" s="2" t="s">
        <v>455</v>
      </c>
      <c r="B279" s="13">
        <v>9685001</v>
      </c>
      <c r="C279" s="3" t="s">
        <v>1</v>
      </c>
      <c r="D279" s="14">
        <v>1</v>
      </c>
      <c r="E279" s="14"/>
      <c r="F279" s="28">
        <v>2.1</v>
      </c>
      <c r="G279" s="28">
        <v>2.31</v>
      </c>
      <c r="H279" s="28">
        <f t="shared" si="14"/>
        <v>2.1</v>
      </c>
      <c r="I279" s="28">
        <f t="shared" si="15"/>
        <v>2.3100000000000005</v>
      </c>
      <c r="J279" s="32" t="s">
        <v>383</v>
      </c>
      <c r="K279" s="32" t="s">
        <v>383</v>
      </c>
      <c r="L279" s="32" t="s">
        <v>383</v>
      </c>
      <c r="M279" s="32" t="s">
        <v>383</v>
      </c>
      <c r="N279" s="32"/>
      <c r="O279" s="32" t="s">
        <v>383</v>
      </c>
      <c r="P279" s="32" t="s">
        <v>383</v>
      </c>
      <c r="Q279" s="32"/>
      <c r="R279" s="86">
        <f>IFERROR(VLOOKUP(A279,'Customer Details'!$A$4:$C$11,3,FALSE),"")</f>
        <v>0</v>
      </c>
    </row>
    <row r="280" spans="1:18" s="12" customFormat="1" ht="12" customHeight="1" x14ac:dyDescent="0.25">
      <c r="A280" s="2" t="s">
        <v>455</v>
      </c>
      <c r="B280" s="4">
        <v>9910019</v>
      </c>
      <c r="C280" s="3" t="s">
        <v>3</v>
      </c>
      <c r="D280" s="14">
        <v>1</v>
      </c>
      <c r="E280" s="2" t="s">
        <v>552</v>
      </c>
      <c r="F280" s="28">
        <v>2.1</v>
      </c>
      <c r="G280" s="28">
        <v>2.31</v>
      </c>
      <c r="H280" s="28">
        <f t="shared" si="14"/>
        <v>2.1</v>
      </c>
      <c r="I280" s="28">
        <f t="shared" si="15"/>
        <v>2.3100000000000005</v>
      </c>
      <c r="J280" s="32"/>
      <c r="K280" s="32"/>
      <c r="L280" s="32" t="s">
        <v>383</v>
      </c>
      <c r="M280" s="32" t="s">
        <v>383</v>
      </c>
      <c r="N280" s="32"/>
      <c r="O280" s="32"/>
      <c r="P280" s="32" t="s">
        <v>383</v>
      </c>
      <c r="Q280" s="32"/>
      <c r="R280" s="86">
        <f>IFERROR(VLOOKUP(A280,'Customer Details'!$A$4:$C$11,3,FALSE),"")</f>
        <v>0</v>
      </c>
    </row>
    <row r="281" spans="1:18" x14ac:dyDescent="0.25">
      <c r="A281" s="2" t="s">
        <v>455</v>
      </c>
      <c r="B281" s="4">
        <v>9017142</v>
      </c>
      <c r="C281" s="3" t="s">
        <v>494</v>
      </c>
      <c r="D281" s="2">
        <v>1</v>
      </c>
      <c r="E281" s="2" t="s">
        <v>551</v>
      </c>
      <c r="F281" s="28">
        <v>166</v>
      </c>
      <c r="G281" s="28">
        <v>182.6</v>
      </c>
      <c r="H281" s="28">
        <f t="shared" si="14"/>
        <v>166</v>
      </c>
      <c r="I281" s="28">
        <f t="shared" si="15"/>
        <v>182.60000000000002</v>
      </c>
      <c r="R281" s="76">
        <f>IFERROR(VLOOKUP(A281,'Customer Details'!$A$4:$C$11,3,FALSE),"")</f>
        <v>0</v>
      </c>
    </row>
    <row r="282" spans="1:18" ht="12" customHeight="1" x14ac:dyDescent="0.25">
      <c r="A282" s="2" t="s">
        <v>455</v>
      </c>
      <c r="B282" s="4">
        <v>1810879</v>
      </c>
      <c r="C282" s="3" t="s">
        <v>537</v>
      </c>
      <c r="D282" s="2">
        <v>1</v>
      </c>
      <c r="E282" s="2" t="s">
        <v>551</v>
      </c>
      <c r="F282" s="85">
        <v>349</v>
      </c>
      <c r="G282" s="85">
        <v>383.9</v>
      </c>
      <c r="H282" s="85">
        <f t="shared" si="14"/>
        <v>349</v>
      </c>
      <c r="I282" s="85">
        <f t="shared" si="15"/>
        <v>383.90000000000003</v>
      </c>
      <c r="J282" s="32" t="s">
        <v>383</v>
      </c>
      <c r="K282" s="32" t="s">
        <v>383</v>
      </c>
      <c r="L282" s="32" t="s">
        <v>383</v>
      </c>
      <c r="M282" s="32" t="s">
        <v>383</v>
      </c>
      <c r="P282" s="32" t="s">
        <v>383</v>
      </c>
      <c r="R282" s="76">
        <f>IFERROR(VLOOKUP(A282,'Customer Details'!$A$4:$C$11,3,FALSE),"")</f>
        <v>0</v>
      </c>
    </row>
    <row r="283" spans="1:18" s="169" customFormat="1" ht="19" customHeight="1" x14ac:dyDescent="0.25">
      <c r="A283" s="170"/>
      <c r="B283" s="171" t="s">
        <v>652</v>
      </c>
      <c r="C283" s="172"/>
      <c r="D283" s="173"/>
      <c r="E283" s="173"/>
      <c r="F283" s="182"/>
      <c r="G283" s="182"/>
      <c r="H283" s="182"/>
      <c r="I283" s="182"/>
      <c r="J283" s="178"/>
      <c r="K283" s="178"/>
      <c r="L283" s="178"/>
      <c r="M283" s="178"/>
      <c r="N283" s="178"/>
      <c r="O283" s="178"/>
      <c r="P283" s="178"/>
      <c r="Q283" s="178"/>
      <c r="R283" s="184"/>
    </row>
    <row r="284" spans="1:18" ht="14.5" customHeight="1" x14ac:dyDescent="0.25">
      <c r="A284" s="2" t="s">
        <v>455</v>
      </c>
      <c r="B284" s="4">
        <v>9026397</v>
      </c>
      <c r="C284" s="3" t="s">
        <v>653</v>
      </c>
      <c r="D284" s="2">
        <v>20</v>
      </c>
      <c r="F284" s="85">
        <v>3</v>
      </c>
      <c r="G284" s="85">
        <v>3.3</v>
      </c>
      <c r="H284" s="85">
        <f t="shared" ref="H284" si="16">IFERROR(F284*(1-R284),"")</f>
        <v>3</v>
      </c>
      <c r="I284" s="85">
        <f t="shared" ref="I284" si="17">IFERROR(H284*1.1,"")</f>
        <v>3.3000000000000003</v>
      </c>
      <c r="J284" s="32" t="s">
        <v>383</v>
      </c>
      <c r="K284" s="32" t="s">
        <v>383</v>
      </c>
      <c r="R284" s="76">
        <v>0</v>
      </c>
    </row>
    <row r="286" spans="1:18" ht="17.5" x14ac:dyDescent="0.35">
      <c r="A286" s="52" t="s">
        <v>495</v>
      </c>
      <c r="F286" s="41"/>
      <c r="G286" s="38"/>
      <c r="H286" s="38"/>
      <c r="I286" s="38"/>
      <c r="J286" s="33"/>
      <c r="K286" s="33"/>
    </row>
    <row r="287" spans="1:18" ht="17.5" x14ac:dyDescent="0.35">
      <c r="A287" s="56" t="s">
        <v>8</v>
      </c>
      <c r="F287" s="41"/>
      <c r="G287" s="38"/>
      <c r="H287" s="38"/>
      <c r="I287" s="38"/>
      <c r="J287" s="33"/>
      <c r="K287" s="33"/>
    </row>
    <row r="288" spans="1:18" ht="17.5" x14ac:dyDescent="0.35">
      <c r="A288" s="5"/>
      <c r="F288" s="41"/>
      <c r="G288" s="38"/>
      <c r="H288" s="38"/>
      <c r="I288" s="38"/>
      <c r="J288" s="33"/>
      <c r="K288" s="33"/>
    </row>
    <row r="289" spans="1:11" ht="17.5" x14ac:dyDescent="0.35">
      <c r="A289" s="240" t="s">
        <v>564</v>
      </c>
      <c r="B289" s="240"/>
      <c r="C289" s="240"/>
      <c r="F289" s="41"/>
      <c r="G289" s="38"/>
      <c r="H289" s="38"/>
      <c r="I289" s="38"/>
      <c r="J289" s="33"/>
      <c r="K289" s="33"/>
    </row>
    <row r="290" spans="1:11" x14ac:dyDescent="0.25">
      <c r="A290" s="240" t="s">
        <v>565</v>
      </c>
      <c r="B290" s="240"/>
      <c r="C290" s="240"/>
      <c r="D290" s="240"/>
      <c r="E290" s="240"/>
      <c r="F290" s="240"/>
      <c r="G290" s="240"/>
      <c r="H290" s="240"/>
      <c r="I290" s="240"/>
      <c r="J290" s="240"/>
      <c r="K290" s="240"/>
    </row>
  </sheetData>
  <sheetProtection algorithmName="SHA-512" hashValue="tG5FVC71Y3btTAOCTidpDk1zlQkwHNEokepjqr0R1AZzMlCxG5vgciVNUzFpBpSgoiSKJVKAY648FX7ksbZVqg==" saltValue="XeoJikUbLj1smTVSIZVRSQ==" spinCount="100000" sheet="1" formatColumns="0" autoFilter="0"/>
  <autoFilter ref="A3:R284" xr:uid="{00000000-0009-0000-0000-000003000000}"/>
  <mergeCells count="2">
    <mergeCell ref="A289:C289"/>
    <mergeCell ref="A290:K290"/>
  </mergeCells>
  <pageMargins left="0.70866141732283472" right="0.70866141732283472" top="0.19685039370078741" bottom="0.74803149606299213" header="0.31496062992125984" footer="0.31496062992125984"/>
  <pageSetup paperSize="9" scale="10" fitToHeight="16" orientation="landscape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L68"/>
  <sheetViews>
    <sheetView zoomScaleNormal="100" workbookViewId="0">
      <pane xSplit="3" ySplit="3" topLeftCell="D4" activePane="bottomRight" state="frozen"/>
      <selection activeCell="B7" sqref="B7"/>
      <selection pane="topRight" activeCell="B7" sqref="B7"/>
      <selection pane="bottomLeft" activeCell="B7" sqref="B7"/>
      <selection pane="bottomRight" activeCell="B4" sqref="B4"/>
    </sheetView>
  </sheetViews>
  <sheetFormatPr defaultColWidth="7.1796875" defaultRowHeight="11.5" x14ac:dyDescent="0.25"/>
  <cols>
    <col min="1" max="1" width="6.26953125" style="2" customWidth="1"/>
    <col min="2" max="2" width="11" style="4" customWidth="1"/>
    <col min="3" max="3" width="81.7265625" style="3" customWidth="1"/>
    <col min="4" max="4" width="7.7265625" style="2" customWidth="1"/>
    <col min="5" max="5" width="9.7265625" style="5" customWidth="1"/>
    <col min="6" max="6" width="13" style="5" customWidth="1"/>
    <col min="7" max="8" width="9.7265625" style="5" customWidth="1"/>
    <col min="9" max="9" width="56.54296875" style="2" customWidth="1"/>
    <col min="10" max="10" width="7.81640625" style="76" customWidth="1"/>
    <col min="11" max="16384" width="7.1796875" style="5"/>
  </cols>
  <sheetData>
    <row r="1" spans="1:10" s="211" customFormat="1" ht="78" customHeight="1" x14ac:dyDescent="0.25">
      <c r="A1" s="205"/>
      <c r="B1" s="206"/>
      <c r="C1" s="207"/>
      <c r="D1" s="205"/>
      <c r="E1" s="208"/>
      <c r="F1" s="209"/>
      <c r="G1" s="209"/>
      <c r="H1" s="209"/>
      <c r="I1" s="205"/>
      <c r="J1" s="210"/>
    </row>
    <row r="2" spans="1:10" ht="9" customHeight="1" x14ac:dyDescent="0.25">
      <c r="E2" s="41"/>
      <c r="F2" s="38"/>
      <c r="G2" s="38"/>
      <c r="H2" s="38"/>
    </row>
    <row r="3" spans="1:10" s="29" customFormat="1" ht="54" customHeight="1" x14ac:dyDescent="0.4">
      <c r="A3" s="36" t="s">
        <v>398</v>
      </c>
      <c r="B3" s="36" t="s">
        <v>386</v>
      </c>
      <c r="C3" s="36" t="s">
        <v>387</v>
      </c>
      <c r="D3" s="36" t="s">
        <v>373</v>
      </c>
      <c r="E3" s="45" t="s">
        <v>675</v>
      </c>
      <c r="F3" s="36" t="s">
        <v>676</v>
      </c>
      <c r="G3" s="36" t="str">
        <f>'Customer Details'!$C2&amp;" Buy Price(ex GST)"</f>
        <v xml:space="preserve">  Buy Price(ex GST)</v>
      </c>
      <c r="H3" s="36" t="str">
        <f>'Customer Details'!$C2&amp;" Buy Price(inc GST)"</f>
        <v xml:space="preserve">  Buy Price(inc GST)</v>
      </c>
      <c r="I3" s="36" t="s">
        <v>578</v>
      </c>
      <c r="J3" s="77" t="s">
        <v>454</v>
      </c>
    </row>
    <row r="4" spans="1:10" s="219" customFormat="1" ht="24" customHeight="1" x14ac:dyDescent="0.25">
      <c r="A4" s="212"/>
      <c r="B4" s="213" t="s">
        <v>631</v>
      </c>
      <c r="C4" s="214"/>
      <c r="D4" s="215"/>
      <c r="E4" s="216"/>
      <c r="F4" s="216"/>
      <c r="G4" s="217"/>
      <c r="H4" s="216"/>
      <c r="I4" s="252" t="s">
        <v>617</v>
      </c>
      <c r="J4" s="218"/>
    </row>
    <row r="5" spans="1:10" ht="12" customHeight="1" x14ac:dyDescent="0.25">
      <c r="A5" s="2" t="s">
        <v>579</v>
      </c>
      <c r="B5" s="96">
        <v>1240226</v>
      </c>
      <c r="C5" s="97" t="s">
        <v>635</v>
      </c>
      <c r="D5" s="2">
        <v>1</v>
      </c>
      <c r="E5" s="28">
        <v>714</v>
      </c>
      <c r="F5" s="28">
        <f>E5*1.1</f>
        <v>785.40000000000009</v>
      </c>
      <c r="G5" s="28">
        <f>IFERROR(E5*(1-J5),"")</f>
        <v>714</v>
      </c>
      <c r="H5" s="28">
        <f>IFERROR(G5*1.1,"")</f>
        <v>785.40000000000009</v>
      </c>
      <c r="I5" s="253"/>
      <c r="J5" s="76">
        <f>IFERROR(VLOOKUP(A5,'Customer Details'!$A$4:$C$11,3,FALSE),"")</f>
        <v>0</v>
      </c>
    </row>
    <row r="6" spans="1:10" ht="12" customHeight="1" x14ac:dyDescent="0.25">
      <c r="A6" s="2" t="s">
        <v>579</v>
      </c>
      <c r="B6" s="96">
        <v>1241031</v>
      </c>
      <c r="C6" s="97" t="s">
        <v>638</v>
      </c>
      <c r="D6" s="2">
        <v>1</v>
      </c>
      <c r="E6" s="28">
        <v>766</v>
      </c>
      <c r="F6" s="28">
        <f t="shared" ref="F6:F10" si="0">E6*1.1</f>
        <v>842.6</v>
      </c>
      <c r="G6" s="28">
        <f>IFERROR(E6*(1-J6),"")</f>
        <v>766</v>
      </c>
      <c r="H6" s="28">
        <f t="shared" ref="H6:H52" si="1">IFERROR(G6*1.1,"")</f>
        <v>842.6</v>
      </c>
      <c r="I6" s="253"/>
      <c r="J6" s="76">
        <f>IFERROR(VLOOKUP(A6,'Customer Details'!$A$4:$C$11,3,FALSE),"")</f>
        <v>0</v>
      </c>
    </row>
    <row r="7" spans="1:10" ht="12" customHeight="1" x14ac:dyDescent="0.25">
      <c r="A7" s="2" t="s">
        <v>579</v>
      </c>
      <c r="B7" s="96">
        <v>1240219</v>
      </c>
      <c r="C7" s="97" t="s">
        <v>636</v>
      </c>
      <c r="D7" s="2">
        <v>1</v>
      </c>
      <c r="E7" s="28">
        <v>735</v>
      </c>
      <c r="F7" s="28">
        <f t="shared" si="0"/>
        <v>808.50000000000011</v>
      </c>
      <c r="G7" s="28">
        <f>IFERROR(E7*(1-J7),"")</f>
        <v>735</v>
      </c>
      <c r="H7" s="28">
        <f>IFERROR(G7*1.1,"")</f>
        <v>808.50000000000011</v>
      </c>
      <c r="I7" s="253"/>
      <c r="J7" s="76">
        <f>IFERROR(VLOOKUP(A7,'Customer Details'!$A$4:$C$11,3,FALSE),"")</f>
        <v>0</v>
      </c>
    </row>
    <row r="8" spans="1:10" ht="12" customHeight="1" x14ac:dyDescent="0.25">
      <c r="A8" s="2" t="s">
        <v>579</v>
      </c>
      <c r="B8" s="96">
        <v>1241030</v>
      </c>
      <c r="C8" s="97" t="s">
        <v>639</v>
      </c>
      <c r="D8" s="2">
        <v>1</v>
      </c>
      <c r="E8" s="28">
        <v>787</v>
      </c>
      <c r="F8" s="28">
        <f t="shared" si="0"/>
        <v>865.7</v>
      </c>
      <c r="G8" s="28">
        <f>IFERROR(E8*(1-J8),"")</f>
        <v>787</v>
      </c>
      <c r="H8" s="28">
        <f>IFERROR(G8*1.1,"")</f>
        <v>865.7</v>
      </c>
      <c r="I8" s="253"/>
      <c r="J8" s="76">
        <f>IFERROR(VLOOKUP(A8,'Customer Details'!$A$4:$C$11,3,FALSE),"")</f>
        <v>0</v>
      </c>
    </row>
    <row r="9" spans="1:10" ht="12" customHeight="1" x14ac:dyDescent="0.25">
      <c r="A9" s="2" t="s">
        <v>579</v>
      </c>
      <c r="B9" s="96">
        <v>1240227</v>
      </c>
      <c r="C9" s="97" t="s">
        <v>637</v>
      </c>
      <c r="D9" s="2">
        <v>1</v>
      </c>
      <c r="E9" s="28">
        <v>870</v>
      </c>
      <c r="F9" s="28">
        <f t="shared" si="0"/>
        <v>957.00000000000011</v>
      </c>
      <c r="G9" s="28">
        <f t="shared" ref="G9:G10" si="2">IFERROR(E9*(1-J9),"")</f>
        <v>870</v>
      </c>
      <c r="H9" s="28">
        <f t="shared" ref="H9:H10" si="3">IFERROR(G9*1.1,"")</f>
        <v>957.00000000000011</v>
      </c>
      <c r="I9" s="253"/>
      <c r="J9" s="76">
        <f>IFERROR(VLOOKUP(A9,'Customer Details'!$A$4:$C$11,3,FALSE),"")</f>
        <v>0</v>
      </c>
    </row>
    <row r="10" spans="1:10" ht="12" customHeight="1" x14ac:dyDescent="0.25">
      <c r="A10" s="2" t="s">
        <v>579</v>
      </c>
      <c r="B10" s="96">
        <v>1241032</v>
      </c>
      <c r="C10" s="97" t="s">
        <v>640</v>
      </c>
      <c r="D10" s="2">
        <v>1</v>
      </c>
      <c r="E10" s="28">
        <v>920</v>
      </c>
      <c r="F10" s="28">
        <f t="shared" si="0"/>
        <v>1012.0000000000001</v>
      </c>
      <c r="G10" s="28">
        <f t="shared" si="2"/>
        <v>920</v>
      </c>
      <c r="H10" s="28">
        <f t="shared" si="3"/>
        <v>1012.0000000000001</v>
      </c>
      <c r="I10" s="253"/>
      <c r="J10" s="76">
        <f>IFERROR(VLOOKUP(A10,'Customer Details'!$A$4:$C$11,3,FALSE),"")</f>
        <v>0</v>
      </c>
    </row>
    <row r="11" spans="1:10" s="221" customFormat="1" ht="24" customHeight="1" x14ac:dyDescent="0.25">
      <c r="A11" s="220"/>
      <c r="B11" s="213" t="s">
        <v>632</v>
      </c>
      <c r="D11" s="220"/>
      <c r="E11" s="222"/>
      <c r="F11" s="222"/>
      <c r="G11" s="222"/>
      <c r="H11" s="222"/>
      <c r="I11" s="253"/>
      <c r="J11" s="223"/>
    </row>
    <row r="12" spans="1:10" ht="12" customHeight="1" x14ac:dyDescent="0.25">
      <c r="A12" s="2" t="s">
        <v>579</v>
      </c>
      <c r="B12" s="3">
        <v>1240229</v>
      </c>
      <c r="C12" s="5" t="s">
        <v>641</v>
      </c>
      <c r="D12" s="2">
        <v>1</v>
      </c>
      <c r="E12" s="85">
        <v>869</v>
      </c>
      <c r="F12" s="85">
        <f>E12*1.1</f>
        <v>955.90000000000009</v>
      </c>
      <c r="G12" s="85">
        <f>IFERROR(E12*(1-J12),"")</f>
        <v>869</v>
      </c>
      <c r="H12" s="85">
        <f t="shared" ref="H12:H17" si="4">IFERROR(G12*1.1,"")</f>
        <v>955.90000000000009</v>
      </c>
      <c r="I12" s="253"/>
      <c r="J12" s="76">
        <f>IFERROR(VLOOKUP(A12,'Customer Details'!$A$4:$C$11,3,FALSE),"")</f>
        <v>0</v>
      </c>
    </row>
    <row r="13" spans="1:10" ht="12" customHeight="1" x14ac:dyDescent="0.25">
      <c r="A13" s="2" t="s">
        <v>579</v>
      </c>
      <c r="B13" s="3">
        <v>1241034</v>
      </c>
      <c r="C13" s="5" t="s">
        <v>642</v>
      </c>
      <c r="D13" s="2">
        <v>1</v>
      </c>
      <c r="E13" s="85">
        <v>921</v>
      </c>
      <c r="F13" s="85">
        <f t="shared" ref="F13:F17" si="5">E13*1.1</f>
        <v>1013.1000000000001</v>
      </c>
      <c r="G13" s="85">
        <f>IFERROR(E13*(1-J13),"")</f>
        <v>921</v>
      </c>
      <c r="H13" s="85">
        <f t="shared" si="4"/>
        <v>1013.1000000000001</v>
      </c>
      <c r="I13" s="253"/>
      <c r="J13" s="76">
        <f>IFERROR(VLOOKUP(A13,'Customer Details'!$A$4:$C$11,3,FALSE),"")</f>
        <v>0</v>
      </c>
    </row>
    <row r="14" spans="1:10" ht="12" customHeight="1" x14ac:dyDescent="0.25">
      <c r="A14" s="2" t="s">
        <v>579</v>
      </c>
      <c r="B14" s="3">
        <v>1240228</v>
      </c>
      <c r="C14" s="5" t="s">
        <v>643</v>
      </c>
      <c r="D14" s="2">
        <v>1</v>
      </c>
      <c r="E14" s="85">
        <v>895</v>
      </c>
      <c r="F14" s="85">
        <f t="shared" si="5"/>
        <v>984.50000000000011</v>
      </c>
      <c r="G14" s="85">
        <f>IFERROR(E14*(1-J14),"")</f>
        <v>895</v>
      </c>
      <c r="H14" s="85">
        <f t="shared" si="4"/>
        <v>984.50000000000011</v>
      </c>
      <c r="I14" s="253"/>
      <c r="J14" s="76">
        <f>IFERROR(VLOOKUP(A14,'Customer Details'!$A$4:$C$11,3,FALSE),"")</f>
        <v>0</v>
      </c>
    </row>
    <row r="15" spans="1:10" ht="12" customHeight="1" x14ac:dyDescent="0.25">
      <c r="A15" s="2" t="s">
        <v>579</v>
      </c>
      <c r="B15" s="3">
        <v>1241033</v>
      </c>
      <c r="C15" s="5" t="s">
        <v>644</v>
      </c>
      <c r="D15" s="2">
        <v>1</v>
      </c>
      <c r="E15" s="85">
        <v>947</v>
      </c>
      <c r="F15" s="85">
        <f t="shared" si="5"/>
        <v>1041.7</v>
      </c>
      <c r="G15" s="85">
        <f>IFERROR(E15*(1-J15),"")</f>
        <v>947</v>
      </c>
      <c r="H15" s="85">
        <f t="shared" si="4"/>
        <v>1041.7</v>
      </c>
      <c r="I15" s="253"/>
      <c r="J15" s="76">
        <f>IFERROR(VLOOKUP(A15,'Customer Details'!$A$4:$C$11,3,FALSE),"")</f>
        <v>0</v>
      </c>
    </row>
    <row r="16" spans="1:10" ht="12" customHeight="1" x14ac:dyDescent="0.25">
      <c r="A16" s="2" t="s">
        <v>579</v>
      </c>
      <c r="B16" s="3">
        <v>1240230</v>
      </c>
      <c r="C16" s="5" t="s">
        <v>645</v>
      </c>
      <c r="D16" s="2">
        <v>1</v>
      </c>
      <c r="E16" s="85">
        <v>1025</v>
      </c>
      <c r="F16" s="85">
        <f t="shared" si="5"/>
        <v>1127.5</v>
      </c>
      <c r="G16" s="85">
        <f t="shared" ref="G16:G17" si="6">IFERROR(E16*(1-J16),"")</f>
        <v>1025</v>
      </c>
      <c r="H16" s="85">
        <f t="shared" si="4"/>
        <v>1127.5</v>
      </c>
      <c r="I16" s="253"/>
      <c r="J16" s="76">
        <f>IFERROR(VLOOKUP(A16,'Customer Details'!$A$4:$C$11,3,FALSE),"")</f>
        <v>0</v>
      </c>
    </row>
    <row r="17" spans="1:961 1932:1980" ht="12" customHeight="1" x14ac:dyDescent="0.25">
      <c r="A17" s="2" t="s">
        <v>579</v>
      </c>
      <c r="B17" s="3">
        <v>1241035</v>
      </c>
      <c r="C17" s="5" t="s">
        <v>646</v>
      </c>
      <c r="D17" s="2">
        <v>1</v>
      </c>
      <c r="E17" s="85">
        <v>1075</v>
      </c>
      <c r="F17" s="85">
        <f t="shared" si="5"/>
        <v>1182.5</v>
      </c>
      <c r="G17" s="85">
        <f t="shared" si="6"/>
        <v>1075</v>
      </c>
      <c r="H17" s="85">
        <f t="shared" si="4"/>
        <v>1182.5</v>
      </c>
      <c r="I17" s="253"/>
      <c r="J17" s="76">
        <f>IFERROR(VLOOKUP(A17,'Customer Details'!$A$4:$C$11,3,FALSE),"")</f>
        <v>0</v>
      </c>
    </row>
    <row r="18" spans="1:961 1932:1980" s="221" customFormat="1" ht="12" customHeight="1" x14ac:dyDescent="0.25">
      <c r="A18" s="212"/>
      <c r="B18" s="213" t="s">
        <v>647</v>
      </c>
      <c r="C18" s="214"/>
      <c r="D18" s="215"/>
      <c r="E18" s="216"/>
      <c r="F18" s="216"/>
      <c r="G18" s="216"/>
      <c r="H18" s="216"/>
      <c r="I18" s="253"/>
      <c r="J18" s="223"/>
    </row>
    <row r="19" spans="1:961 1932:1980" ht="12" customHeight="1" x14ac:dyDescent="0.25">
      <c r="A19" s="2" t="s">
        <v>579</v>
      </c>
      <c r="B19" s="3">
        <v>1002353</v>
      </c>
      <c r="C19" s="5" t="s">
        <v>659</v>
      </c>
      <c r="D19" s="2">
        <v>1</v>
      </c>
      <c r="E19" s="85">
        <v>950</v>
      </c>
      <c r="F19" s="85">
        <f>1.1*E19</f>
        <v>1045</v>
      </c>
      <c r="G19" s="85">
        <f t="shared" ref="G19" si="7">IFERROR(E19*(1-J19),"")</f>
        <v>950</v>
      </c>
      <c r="H19" s="85">
        <f t="shared" ref="H19" si="8">IFERROR(G19*1.1,"")</f>
        <v>1045</v>
      </c>
      <c r="I19" s="253"/>
      <c r="J19" s="76">
        <f>IFERROR(VLOOKUP(A19,'Customer Details'!$A$4:$C$11,3,FALSE),"")</f>
        <v>0</v>
      </c>
    </row>
    <row r="20" spans="1:961 1932:1980" ht="12" customHeight="1" x14ac:dyDescent="0.25">
      <c r="A20" s="2" t="s">
        <v>453</v>
      </c>
      <c r="B20" s="3">
        <v>9026468</v>
      </c>
      <c r="C20" s="5" t="s">
        <v>685</v>
      </c>
      <c r="D20" s="2">
        <v>1</v>
      </c>
      <c r="E20" s="85">
        <v>80</v>
      </c>
      <c r="F20" s="85">
        <f>1.1*E20</f>
        <v>88</v>
      </c>
      <c r="G20" s="85">
        <f t="shared" ref="G20" si="9">IFERROR(E20*(1-J20),"")</f>
        <v>80</v>
      </c>
      <c r="H20" s="85">
        <f t="shared" ref="H20" si="10">IFERROR(G20*1.1,"")</f>
        <v>88</v>
      </c>
      <c r="I20" s="253"/>
      <c r="J20" s="76">
        <f>IFERROR(VLOOKUP(A20,'Customer Details'!$A$4:$C$11,3,FALSE),"")</f>
        <v>0</v>
      </c>
    </row>
    <row r="21" spans="1:961 1932:1980" s="219" customFormat="1" ht="24" customHeight="1" x14ac:dyDescent="0.25">
      <c r="A21" s="212"/>
      <c r="B21" s="213" t="s">
        <v>581</v>
      </c>
      <c r="C21" s="214"/>
      <c r="D21" s="215"/>
      <c r="E21" s="216"/>
      <c r="F21" s="216"/>
      <c r="G21" s="217"/>
      <c r="H21" s="216"/>
      <c r="I21" s="253"/>
      <c r="J21" s="218"/>
    </row>
    <row r="22" spans="1:961 1932:1980" s="47" customFormat="1" ht="12" customHeight="1" x14ac:dyDescent="0.25">
      <c r="A22" s="2" t="s">
        <v>579</v>
      </c>
      <c r="B22" s="4">
        <v>1781379</v>
      </c>
      <c r="C22" s="3" t="s">
        <v>582</v>
      </c>
      <c r="D22" s="2">
        <v>4</v>
      </c>
      <c r="E22" s="28">
        <v>80</v>
      </c>
      <c r="F22" s="28">
        <v>88</v>
      </c>
      <c r="G22" s="28">
        <f t="shared" ref="G22:G32" si="11">IFERROR(E22*(1-J22),"")</f>
        <v>80</v>
      </c>
      <c r="H22" s="28">
        <f t="shared" si="1"/>
        <v>88</v>
      </c>
      <c r="I22" s="253"/>
      <c r="J22" s="76">
        <f>IFERROR(VLOOKUP(A22,'Customer Details'!$A$4:$C$11,3,FALSE),"")</f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</row>
    <row r="23" spans="1:961 1932:1980" ht="12" customHeight="1" x14ac:dyDescent="0.25">
      <c r="A23" s="2" t="s">
        <v>579</v>
      </c>
      <c r="B23" s="4">
        <v>1782084</v>
      </c>
      <c r="C23" s="3" t="s">
        <v>583</v>
      </c>
      <c r="D23" s="2">
        <v>1</v>
      </c>
      <c r="E23" s="28">
        <v>967</v>
      </c>
      <c r="F23" s="28">
        <v>1063.7</v>
      </c>
      <c r="G23" s="28">
        <f t="shared" si="11"/>
        <v>967</v>
      </c>
      <c r="H23" s="28">
        <f t="shared" si="1"/>
        <v>1063.7</v>
      </c>
      <c r="I23" s="253"/>
      <c r="J23" s="76">
        <f>IFERROR(VLOOKUP(A23,'Customer Details'!$A$4:$C$11,3,FALSE),"")</f>
        <v>0</v>
      </c>
    </row>
    <row r="24" spans="1:961 1932:1980" ht="12" customHeight="1" x14ac:dyDescent="0.25">
      <c r="A24" s="2" t="s">
        <v>579</v>
      </c>
      <c r="B24" s="4">
        <v>1780897</v>
      </c>
      <c r="C24" s="3" t="s">
        <v>584</v>
      </c>
      <c r="D24" s="2">
        <v>10</v>
      </c>
      <c r="E24" s="28">
        <v>25</v>
      </c>
      <c r="F24" s="28">
        <v>27.5</v>
      </c>
      <c r="G24" s="28">
        <f t="shared" si="11"/>
        <v>25</v>
      </c>
      <c r="H24" s="28">
        <f t="shared" si="1"/>
        <v>27.500000000000004</v>
      </c>
      <c r="I24" s="253"/>
      <c r="J24" s="76">
        <f>IFERROR(VLOOKUP(A24,'Customer Details'!$A$4:$C$11,3,FALSE),"")</f>
        <v>0</v>
      </c>
    </row>
    <row r="25" spans="1:961 1932:1980" s="47" customFormat="1" ht="12" customHeight="1" x14ac:dyDescent="0.25">
      <c r="A25" s="2" t="s">
        <v>579</v>
      </c>
      <c r="B25" s="4">
        <v>1780945</v>
      </c>
      <c r="C25" s="3" t="s">
        <v>585</v>
      </c>
      <c r="D25" s="2">
        <v>10</v>
      </c>
      <c r="E25" s="28">
        <v>25</v>
      </c>
      <c r="F25" s="28">
        <v>27.5</v>
      </c>
      <c r="G25" s="28">
        <f t="shared" si="11"/>
        <v>25</v>
      </c>
      <c r="H25" s="28">
        <f t="shared" si="1"/>
        <v>27.500000000000004</v>
      </c>
      <c r="I25" s="253"/>
      <c r="J25" s="76">
        <f>IFERROR(VLOOKUP(A25,'Customer Details'!$A$4:$C$11,3,FALSE),"")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</row>
    <row r="26" spans="1:961 1932:1980" s="47" customFormat="1" ht="12" customHeight="1" x14ac:dyDescent="0.25">
      <c r="A26" s="2" t="s">
        <v>579</v>
      </c>
      <c r="B26" s="4">
        <v>1782318</v>
      </c>
      <c r="C26" s="3" t="s">
        <v>586</v>
      </c>
      <c r="D26" s="2">
        <v>10</v>
      </c>
      <c r="E26" s="28">
        <v>19</v>
      </c>
      <c r="F26" s="28">
        <v>20.9</v>
      </c>
      <c r="G26" s="28">
        <f t="shared" si="11"/>
        <v>19</v>
      </c>
      <c r="H26" s="28">
        <f t="shared" si="1"/>
        <v>20.900000000000002</v>
      </c>
      <c r="I26" s="253"/>
      <c r="J26" s="76">
        <f>IFERROR(VLOOKUP(A26,'Customer Details'!$A$4:$C$11,3,FALSE),"")</f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</row>
    <row r="27" spans="1:961 1932:1980" ht="12" customHeight="1" x14ac:dyDescent="0.25">
      <c r="A27" s="2" t="s">
        <v>579</v>
      </c>
      <c r="B27" s="4">
        <v>1781344</v>
      </c>
      <c r="C27" s="3" t="s">
        <v>587</v>
      </c>
      <c r="D27" s="2">
        <v>10</v>
      </c>
      <c r="E27" s="28">
        <v>44</v>
      </c>
      <c r="F27" s="28">
        <v>48.4</v>
      </c>
      <c r="G27" s="28">
        <f t="shared" si="11"/>
        <v>44</v>
      </c>
      <c r="H27" s="28">
        <f t="shared" si="1"/>
        <v>48.400000000000006</v>
      </c>
      <c r="I27" s="253"/>
      <c r="J27" s="76">
        <f>IFERROR(VLOOKUP(A27,'Customer Details'!$A$4:$C$11,3,FALSE),"")</f>
        <v>0</v>
      </c>
    </row>
    <row r="28" spans="1:961 1932:1980" ht="12" customHeight="1" x14ac:dyDescent="0.25">
      <c r="A28" s="2" t="s">
        <v>579</v>
      </c>
      <c r="B28" s="4">
        <v>1781416</v>
      </c>
      <c r="C28" s="3" t="s">
        <v>588</v>
      </c>
      <c r="D28" s="2">
        <v>10</v>
      </c>
      <c r="E28" s="28">
        <v>11</v>
      </c>
      <c r="F28" s="28">
        <v>12.1</v>
      </c>
      <c r="G28" s="28">
        <f t="shared" si="11"/>
        <v>11</v>
      </c>
      <c r="H28" s="28">
        <f t="shared" si="1"/>
        <v>12.100000000000001</v>
      </c>
      <c r="I28" s="253"/>
      <c r="J28" s="76">
        <f>IFERROR(VLOOKUP(A28,'Customer Details'!$A$4:$C$11,3,FALSE),"")</f>
        <v>0</v>
      </c>
    </row>
    <row r="29" spans="1:961 1932:1980" s="47" customFormat="1" ht="12" customHeight="1" x14ac:dyDescent="0.25">
      <c r="A29" s="2" t="s">
        <v>579</v>
      </c>
      <c r="B29" s="4">
        <v>1781417</v>
      </c>
      <c r="C29" s="3" t="s">
        <v>589</v>
      </c>
      <c r="D29" s="2">
        <v>10</v>
      </c>
      <c r="E29" s="28">
        <v>35</v>
      </c>
      <c r="F29" s="28">
        <v>38.5</v>
      </c>
      <c r="G29" s="28">
        <f t="shared" si="11"/>
        <v>35</v>
      </c>
      <c r="H29" s="28">
        <f t="shared" si="1"/>
        <v>38.5</v>
      </c>
      <c r="I29" s="253"/>
      <c r="J29" s="76">
        <f>IFERROR(VLOOKUP(A29,'Customer Details'!$A$4:$C$11,3,FALSE),"")</f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</row>
    <row r="30" spans="1:961 1932:1980" s="47" customFormat="1" ht="12" customHeight="1" x14ac:dyDescent="0.25">
      <c r="A30" s="2" t="s">
        <v>579</v>
      </c>
      <c r="B30" s="4">
        <v>1782316</v>
      </c>
      <c r="C30" s="3" t="s">
        <v>590</v>
      </c>
      <c r="D30" s="2">
        <v>10</v>
      </c>
      <c r="E30" s="28">
        <v>9</v>
      </c>
      <c r="F30" s="28">
        <v>9.9</v>
      </c>
      <c r="G30" s="28">
        <f t="shared" si="11"/>
        <v>9</v>
      </c>
      <c r="H30" s="28">
        <f t="shared" si="1"/>
        <v>9.9</v>
      </c>
      <c r="I30" s="253"/>
      <c r="J30" s="76">
        <f>IFERROR(VLOOKUP(A30,'Customer Details'!$A$4:$C$11,3,FALSE),"")</f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</row>
    <row r="31" spans="1:961 1932:1980" ht="12" customHeight="1" x14ac:dyDescent="0.25">
      <c r="A31" s="2" t="s">
        <v>579</v>
      </c>
      <c r="B31" s="4">
        <v>1781415</v>
      </c>
      <c r="C31" s="3" t="s">
        <v>591</v>
      </c>
      <c r="D31" s="2">
        <v>500</v>
      </c>
      <c r="E31" s="28">
        <v>2</v>
      </c>
      <c r="F31" s="28">
        <v>2.2000000000000002</v>
      </c>
      <c r="G31" s="28">
        <f t="shared" si="11"/>
        <v>2</v>
      </c>
      <c r="H31" s="28">
        <f t="shared" si="1"/>
        <v>2.2000000000000002</v>
      </c>
      <c r="I31" s="253"/>
      <c r="J31" s="76">
        <f>IFERROR(VLOOKUP(A31,'Customer Details'!$A$4:$C$11,3,FALSE),"")</f>
        <v>0</v>
      </c>
    </row>
    <row r="32" spans="1:961 1932:1980" ht="12" customHeight="1" x14ac:dyDescent="0.25">
      <c r="A32" s="2" t="s">
        <v>579</v>
      </c>
      <c r="B32" s="4">
        <v>1780895</v>
      </c>
      <c r="C32" s="3" t="s">
        <v>592</v>
      </c>
      <c r="D32" s="2">
        <v>20</v>
      </c>
      <c r="E32" s="28">
        <v>2</v>
      </c>
      <c r="F32" s="28">
        <v>2.2000000000000002</v>
      </c>
      <c r="G32" s="28">
        <f t="shared" si="11"/>
        <v>2</v>
      </c>
      <c r="H32" s="28">
        <f t="shared" si="1"/>
        <v>2.2000000000000002</v>
      </c>
      <c r="I32" s="253"/>
      <c r="J32" s="76">
        <f>IFERROR(VLOOKUP(A32,'Customer Details'!$A$4:$C$11,3,FALSE),"")</f>
        <v>0</v>
      </c>
    </row>
    <row r="33" spans="1:961 1932:1980" s="219" customFormat="1" ht="24" customHeight="1" x14ac:dyDescent="0.25">
      <c r="A33" s="212"/>
      <c r="B33" s="213" t="s">
        <v>593</v>
      </c>
      <c r="C33" s="214"/>
      <c r="D33" s="215"/>
      <c r="E33" s="216"/>
      <c r="F33" s="216"/>
      <c r="G33" s="217"/>
      <c r="H33" s="216"/>
      <c r="I33" s="253"/>
      <c r="J33" s="218" t="str">
        <f>IFERROR(VLOOKUP(A33,'Customer Details'!$A$4:$C$11,3,FALSE),"")</f>
        <v/>
      </c>
    </row>
    <row r="34" spans="1:961 1932:1980" ht="12" customHeight="1" x14ac:dyDescent="0.25">
      <c r="A34" s="2" t="s">
        <v>579</v>
      </c>
      <c r="B34" s="4">
        <v>1780901</v>
      </c>
      <c r="C34" s="3" t="s">
        <v>594</v>
      </c>
      <c r="D34" s="2">
        <v>1</v>
      </c>
      <c r="E34" s="28">
        <v>1289</v>
      </c>
      <c r="F34" s="28">
        <v>1417.9</v>
      </c>
      <c r="G34" s="28">
        <f t="shared" ref="G34:G46" si="12">IFERROR(E34*(1-J34),"")</f>
        <v>1289</v>
      </c>
      <c r="H34" s="28">
        <f t="shared" si="1"/>
        <v>1417.9</v>
      </c>
      <c r="I34" s="253"/>
      <c r="J34" s="76">
        <f>IFERROR(VLOOKUP(A34,'Customer Details'!$A$4:$C$11,3,FALSE),"")</f>
        <v>0</v>
      </c>
    </row>
    <row r="35" spans="1:961 1932:1980" ht="12" customHeight="1" x14ac:dyDescent="0.25">
      <c r="A35" s="2" t="s">
        <v>579</v>
      </c>
      <c r="B35" s="4">
        <v>1780902</v>
      </c>
      <c r="C35" s="3" t="s">
        <v>595</v>
      </c>
      <c r="D35" s="2">
        <v>1</v>
      </c>
      <c r="E35" s="28">
        <v>1289</v>
      </c>
      <c r="F35" s="28">
        <v>1417.9</v>
      </c>
      <c r="G35" s="28">
        <f t="shared" si="12"/>
        <v>1289</v>
      </c>
      <c r="H35" s="28">
        <f t="shared" si="1"/>
        <v>1417.9</v>
      </c>
      <c r="I35" s="253"/>
      <c r="J35" s="76">
        <f>IFERROR(VLOOKUP(A35,'Customer Details'!$A$4:$C$11,3,FALSE),"")</f>
        <v>0</v>
      </c>
    </row>
    <row r="36" spans="1:961 1932:1980" s="47" customFormat="1" ht="12" customHeight="1" x14ac:dyDescent="0.25">
      <c r="A36" s="2" t="s">
        <v>579</v>
      </c>
      <c r="B36" s="4">
        <v>1780903</v>
      </c>
      <c r="C36" s="3" t="s">
        <v>596</v>
      </c>
      <c r="D36" s="2">
        <v>1</v>
      </c>
      <c r="E36" s="28">
        <v>1182</v>
      </c>
      <c r="F36" s="28">
        <v>1300.2</v>
      </c>
      <c r="G36" s="28">
        <f t="shared" si="12"/>
        <v>1182</v>
      </c>
      <c r="H36" s="28">
        <f t="shared" si="1"/>
        <v>1300.2</v>
      </c>
      <c r="I36" s="253"/>
      <c r="J36" s="76">
        <f>IFERROR(VLOOKUP(A36,'Customer Details'!$A$4:$C$11,3,FALSE),"")</f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</row>
    <row r="37" spans="1:961 1932:1980" s="47" customFormat="1" ht="12" customHeight="1" x14ac:dyDescent="0.25">
      <c r="A37" s="2" t="s">
        <v>579</v>
      </c>
      <c r="B37" s="4">
        <v>1782310</v>
      </c>
      <c r="C37" s="3" t="s">
        <v>597</v>
      </c>
      <c r="D37" s="2">
        <v>1</v>
      </c>
      <c r="E37" s="28">
        <v>1289</v>
      </c>
      <c r="F37" s="28">
        <v>1417.9</v>
      </c>
      <c r="G37" s="28">
        <f t="shared" si="12"/>
        <v>1289</v>
      </c>
      <c r="H37" s="28">
        <f t="shared" si="1"/>
        <v>1417.9</v>
      </c>
      <c r="I37" s="253"/>
      <c r="J37" s="76">
        <f>IFERROR(VLOOKUP(A37,'Customer Details'!$A$4:$C$11,3,FALSE),"")</f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</row>
    <row r="38" spans="1:961 1932:1980" ht="12" customHeight="1" x14ac:dyDescent="0.25">
      <c r="A38" s="2" t="s">
        <v>579</v>
      </c>
      <c r="B38" s="4">
        <v>1782301</v>
      </c>
      <c r="C38" s="3" t="s">
        <v>598</v>
      </c>
      <c r="D38" s="2">
        <v>1</v>
      </c>
      <c r="E38" s="28">
        <v>389</v>
      </c>
      <c r="F38" s="28">
        <v>427.9</v>
      </c>
      <c r="G38" s="28">
        <f t="shared" si="12"/>
        <v>389</v>
      </c>
      <c r="H38" s="28">
        <f t="shared" si="1"/>
        <v>427.90000000000003</v>
      </c>
      <c r="I38" s="253"/>
      <c r="J38" s="76">
        <f>IFERROR(VLOOKUP(A38,'Customer Details'!$A$4:$C$11,3,FALSE),"")</f>
        <v>0</v>
      </c>
    </row>
    <row r="39" spans="1:961 1932:1980" ht="12" customHeight="1" x14ac:dyDescent="0.25">
      <c r="A39" s="2" t="s">
        <v>579</v>
      </c>
      <c r="B39" s="4">
        <v>1780946</v>
      </c>
      <c r="C39" s="3" t="s">
        <v>599</v>
      </c>
      <c r="D39" s="2">
        <v>10</v>
      </c>
      <c r="E39" s="28">
        <v>11</v>
      </c>
      <c r="F39" s="28">
        <v>12.1</v>
      </c>
      <c r="G39" s="28">
        <f t="shared" si="12"/>
        <v>11</v>
      </c>
      <c r="H39" s="28">
        <f t="shared" si="1"/>
        <v>12.100000000000001</v>
      </c>
      <c r="I39" s="253"/>
      <c r="J39" s="76">
        <f>IFERROR(VLOOKUP(A39,'Customer Details'!$A$4:$C$11,3,FALSE),"")</f>
        <v>0</v>
      </c>
    </row>
    <row r="40" spans="1:961 1932:1980" s="47" customFormat="1" ht="12" customHeight="1" x14ac:dyDescent="0.25">
      <c r="A40" s="2" t="s">
        <v>579</v>
      </c>
      <c r="B40" s="4">
        <v>1780947</v>
      </c>
      <c r="C40" s="3" t="s">
        <v>600</v>
      </c>
      <c r="D40" s="2">
        <v>10</v>
      </c>
      <c r="E40" s="28">
        <v>35</v>
      </c>
      <c r="F40" s="28">
        <v>38.5</v>
      </c>
      <c r="G40" s="28">
        <f t="shared" si="12"/>
        <v>35</v>
      </c>
      <c r="H40" s="28">
        <f t="shared" si="1"/>
        <v>38.5</v>
      </c>
      <c r="I40" s="253"/>
      <c r="J40" s="76">
        <f>IFERROR(VLOOKUP(A40,'Customer Details'!$A$4:$C$11,3,FALSE),"")</f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</row>
    <row r="41" spans="1:961 1932:1980" s="47" customFormat="1" ht="12" customHeight="1" x14ac:dyDescent="0.25">
      <c r="A41" s="2" t="s">
        <v>579</v>
      </c>
      <c r="B41" s="4">
        <v>1780953</v>
      </c>
      <c r="C41" s="3" t="s">
        <v>601</v>
      </c>
      <c r="D41" s="2">
        <v>10</v>
      </c>
      <c r="E41" s="28">
        <v>20</v>
      </c>
      <c r="F41" s="28">
        <v>22</v>
      </c>
      <c r="G41" s="28">
        <f t="shared" si="12"/>
        <v>20</v>
      </c>
      <c r="H41" s="28">
        <f t="shared" si="1"/>
        <v>22</v>
      </c>
      <c r="I41" s="253"/>
      <c r="J41" s="76">
        <f>IFERROR(VLOOKUP(A41,'Customer Details'!$A$4:$C$11,3,FALSE),"")</f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BVH41" s="5"/>
      <c r="BVI41" s="5"/>
      <c r="BVJ41" s="5"/>
      <c r="BVK41" s="5"/>
      <c r="BVL41" s="5"/>
      <c r="BVM41" s="5"/>
      <c r="BVN41" s="5"/>
      <c r="BVO41" s="5"/>
      <c r="BVP41" s="5"/>
      <c r="BVQ41" s="5"/>
      <c r="BVR41" s="5"/>
      <c r="BVS41" s="5"/>
      <c r="BVT41" s="5"/>
      <c r="BVU41" s="5"/>
      <c r="BVV41" s="5"/>
      <c r="BVW41" s="5"/>
      <c r="BVX41" s="5"/>
      <c r="BVY41" s="5"/>
      <c r="BVZ41" s="5"/>
      <c r="BWA41" s="5"/>
      <c r="BWB41" s="5"/>
      <c r="BWC41" s="5"/>
      <c r="BWD41" s="5"/>
      <c r="BWE41" s="5"/>
      <c r="BWF41" s="5"/>
      <c r="BWG41" s="5"/>
      <c r="BWH41" s="5"/>
      <c r="BWI41" s="5"/>
      <c r="BWJ41" s="5"/>
      <c r="BWK41" s="5"/>
      <c r="BWL41" s="5"/>
      <c r="BWM41" s="5"/>
      <c r="BWN41" s="5"/>
      <c r="BWO41" s="5"/>
      <c r="BWP41" s="5"/>
      <c r="BWQ41" s="5"/>
      <c r="BWR41" s="5"/>
      <c r="BWS41" s="5"/>
      <c r="BWT41" s="5"/>
      <c r="BWU41" s="5"/>
      <c r="BWV41" s="5"/>
      <c r="BWW41" s="5"/>
      <c r="BWX41" s="5"/>
      <c r="BWY41" s="5"/>
      <c r="BWZ41" s="5"/>
      <c r="BXA41" s="5"/>
      <c r="BXB41" s="5"/>
      <c r="BXC41" s="5"/>
      <c r="BXD41" s="5"/>
    </row>
    <row r="42" spans="1:961 1932:1980" ht="12" customHeight="1" x14ac:dyDescent="0.25">
      <c r="A42" s="2" t="s">
        <v>579</v>
      </c>
      <c r="B42" s="4">
        <v>1782320</v>
      </c>
      <c r="C42" s="3" t="s">
        <v>602</v>
      </c>
      <c r="D42" s="2">
        <v>10</v>
      </c>
      <c r="E42" s="28">
        <v>27</v>
      </c>
      <c r="F42" s="28">
        <v>29.7</v>
      </c>
      <c r="G42" s="28">
        <f t="shared" si="12"/>
        <v>27</v>
      </c>
      <c r="H42" s="28">
        <f t="shared" si="1"/>
        <v>29.700000000000003</v>
      </c>
      <c r="I42" s="253"/>
      <c r="J42" s="76">
        <f>IFERROR(VLOOKUP(A42,'Customer Details'!$A$4:$C$11,3,FALSE),"")</f>
        <v>0</v>
      </c>
    </row>
    <row r="43" spans="1:961 1932:1980" ht="12" customHeight="1" x14ac:dyDescent="0.25">
      <c r="A43" s="2" t="s">
        <v>579</v>
      </c>
      <c r="B43" s="4">
        <v>1780905</v>
      </c>
      <c r="C43" s="3" t="s">
        <v>603</v>
      </c>
      <c r="D43" s="2">
        <v>20</v>
      </c>
      <c r="E43" s="28">
        <v>2</v>
      </c>
      <c r="F43" s="28">
        <v>2.2000000000000002</v>
      </c>
      <c r="G43" s="28">
        <f t="shared" si="12"/>
        <v>2</v>
      </c>
      <c r="H43" s="28">
        <f t="shared" si="1"/>
        <v>2.2000000000000002</v>
      </c>
      <c r="I43" s="253"/>
      <c r="J43" s="76">
        <f>IFERROR(VLOOKUP(A43,'Customer Details'!$A$4:$C$11,3,FALSE),"")</f>
        <v>0</v>
      </c>
    </row>
    <row r="44" spans="1:961 1932:1980" s="219" customFormat="1" ht="24" customHeight="1" x14ac:dyDescent="0.25">
      <c r="A44" s="212"/>
      <c r="B44" s="213" t="s">
        <v>633</v>
      </c>
      <c r="C44" s="214"/>
      <c r="D44" s="215"/>
      <c r="E44" s="224"/>
      <c r="F44" s="224"/>
      <c r="G44" s="225"/>
      <c r="H44" s="224"/>
      <c r="I44" s="253"/>
      <c r="J44" s="226" t="str">
        <f>IFERROR(VLOOKUP(A44,'Customer Details'!$A$4:$C$11,3,FALSE),"")</f>
        <v/>
      </c>
    </row>
    <row r="45" spans="1:961 1932:1980" s="91" customFormat="1" ht="11.5" customHeight="1" x14ac:dyDescent="0.25">
      <c r="A45" s="89" t="s">
        <v>579</v>
      </c>
      <c r="B45" s="90">
        <v>1782922</v>
      </c>
      <c r="C45" s="92" t="s">
        <v>654</v>
      </c>
      <c r="D45" s="93">
        <v>1</v>
      </c>
      <c r="E45" s="94">
        <v>80</v>
      </c>
      <c r="F45" s="94">
        <f>E45*1.1</f>
        <v>88</v>
      </c>
      <c r="G45" s="28">
        <f t="shared" si="12"/>
        <v>80</v>
      </c>
      <c r="H45" s="28">
        <f t="shared" si="1"/>
        <v>88</v>
      </c>
      <c r="I45" s="253"/>
      <c r="J45" s="76">
        <f>IFERROR(VLOOKUP(A45,'Customer Details'!$A$4:$C$11,3,FALSE),"")</f>
        <v>0</v>
      </c>
    </row>
    <row r="46" spans="1:961 1932:1980" s="91" customFormat="1" ht="11.5" customHeight="1" x14ac:dyDescent="0.25">
      <c r="A46" s="89" t="s">
        <v>579</v>
      </c>
      <c r="B46" s="90">
        <v>1782921</v>
      </c>
      <c r="C46" s="92" t="s">
        <v>634</v>
      </c>
      <c r="D46" s="93">
        <v>1</v>
      </c>
      <c r="E46" s="94">
        <v>3.5</v>
      </c>
      <c r="F46" s="94">
        <f>E46*1.1</f>
        <v>3.8500000000000005</v>
      </c>
      <c r="G46" s="28">
        <f t="shared" si="12"/>
        <v>3.5</v>
      </c>
      <c r="H46" s="28">
        <f t="shared" si="1"/>
        <v>3.8500000000000005</v>
      </c>
      <c r="I46" s="253"/>
      <c r="J46" s="76">
        <f>IFERROR(VLOOKUP(A46,'Customer Details'!$A$4:$C$11,3,FALSE),"")</f>
        <v>0</v>
      </c>
    </row>
    <row r="47" spans="1:961 1932:1980" s="219" customFormat="1" ht="24" customHeight="1" x14ac:dyDescent="0.25">
      <c r="A47" s="212"/>
      <c r="B47" s="213" t="s">
        <v>604</v>
      </c>
      <c r="C47" s="214"/>
      <c r="D47" s="215"/>
      <c r="E47" s="224"/>
      <c r="F47" s="224"/>
      <c r="G47" s="225"/>
      <c r="H47" s="224"/>
      <c r="I47" s="253"/>
      <c r="J47" s="226" t="str">
        <f>IFERROR(VLOOKUP(A47,'Customer Details'!$A$4:$C$11,3,FALSE),"")</f>
        <v/>
      </c>
    </row>
    <row r="48" spans="1:961 1932:1980" s="47" customFormat="1" x14ac:dyDescent="0.25">
      <c r="A48" s="2" t="s">
        <v>579</v>
      </c>
      <c r="B48" s="4">
        <v>1780906</v>
      </c>
      <c r="C48" s="3" t="s">
        <v>605</v>
      </c>
      <c r="D48" s="2">
        <v>100</v>
      </c>
      <c r="E48" s="28">
        <v>3</v>
      </c>
      <c r="F48" s="28">
        <v>3.3</v>
      </c>
      <c r="G48" s="28">
        <f>IFERROR(E48*(1-J48),"")</f>
        <v>3</v>
      </c>
      <c r="H48" s="28">
        <f t="shared" si="1"/>
        <v>3.3000000000000003</v>
      </c>
      <c r="I48" s="253"/>
      <c r="J48" s="76">
        <f>IFERROR(VLOOKUP(A48,'Customer Details'!$A$4:$C$11,3,FALSE),"")</f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BVH48" s="5"/>
      <c r="BVI48" s="5"/>
      <c r="BVJ48" s="5"/>
      <c r="BVK48" s="5"/>
      <c r="BVL48" s="5"/>
      <c r="BVM48" s="5"/>
      <c r="BVN48" s="5"/>
      <c r="BVO48" s="5"/>
      <c r="BVP48" s="5"/>
      <c r="BVQ48" s="5"/>
      <c r="BVR48" s="5"/>
      <c r="BVS48" s="5"/>
      <c r="BVT48" s="5"/>
      <c r="BVU48" s="5"/>
      <c r="BVV48" s="5"/>
      <c r="BVW48" s="5"/>
      <c r="BVX48" s="5"/>
      <c r="BVY48" s="5"/>
      <c r="BVZ48" s="5"/>
      <c r="BWA48" s="5"/>
      <c r="BWB48" s="5"/>
      <c r="BWC48" s="5"/>
      <c r="BWD48" s="5"/>
      <c r="BWE48" s="5"/>
      <c r="BWF48" s="5"/>
      <c r="BWG48" s="5"/>
      <c r="BWH48" s="5"/>
      <c r="BWI48" s="5"/>
      <c r="BWJ48" s="5"/>
      <c r="BWK48" s="5"/>
      <c r="BWL48" s="5"/>
      <c r="BWM48" s="5"/>
      <c r="BWN48" s="5"/>
      <c r="BWO48" s="5"/>
      <c r="BWP48" s="5"/>
      <c r="BWQ48" s="5"/>
      <c r="BWR48" s="5"/>
      <c r="BWS48" s="5"/>
      <c r="BWT48" s="5"/>
      <c r="BWU48" s="5"/>
      <c r="BWV48" s="5"/>
      <c r="BWW48" s="5"/>
      <c r="BWX48" s="5"/>
      <c r="BWY48" s="5"/>
      <c r="BWZ48" s="5"/>
      <c r="BXA48" s="5"/>
      <c r="BXB48" s="5"/>
      <c r="BXC48" s="5"/>
      <c r="BXD48" s="5"/>
    </row>
    <row r="49" spans="1:961 1932:1980" s="47" customFormat="1" ht="12" customHeight="1" x14ac:dyDescent="0.25">
      <c r="A49" s="2" t="s">
        <v>579</v>
      </c>
      <c r="B49" s="4">
        <v>1780907</v>
      </c>
      <c r="C49" s="3" t="s">
        <v>606</v>
      </c>
      <c r="D49" s="2">
        <v>100</v>
      </c>
      <c r="E49" s="28">
        <v>5</v>
      </c>
      <c r="F49" s="28">
        <v>5.5</v>
      </c>
      <c r="G49" s="28">
        <f>IFERROR(E49*(1-J49),"")</f>
        <v>5</v>
      </c>
      <c r="H49" s="28">
        <f t="shared" si="1"/>
        <v>5.5</v>
      </c>
      <c r="I49" s="253"/>
      <c r="J49" s="76">
        <f>IFERROR(VLOOKUP(A49,'Customer Details'!$A$4:$C$11,3,FALSE),"")</f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BVH49" s="5"/>
      <c r="BVI49" s="5"/>
      <c r="BVJ49" s="5"/>
      <c r="BVK49" s="5"/>
      <c r="BVL49" s="5"/>
      <c r="BVM49" s="5"/>
      <c r="BVN49" s="5"/>
      <c r="BVO49" s="5"/>
      <c r="BVP49" s="5"/>
      <c r="BVQ49" s="5"/>
      <c r="BVR49" s="5"/>
      <c r="BVS49" s="5"/>
      <c r="BVT49" s="5"/>
      <c r="BVU49" s="5"/>
      <c r="BVV49" s="5"/>
      <c r="BVW49" s="5"/>
      <c r="BVX49" s="5"/>
      <c r="BVY49" s="5"/>
      <c r="BVZ49" s="5"/>
      <c r="BWA49" s="5"/>
      <c r="BWB49" s="5"/>
      <c r="BWC49" s="5"/>
      <c r="BWD49" s="5"/>
      <c r="BWE49" s="5"/>
      <c r="BWF49" s="5"/>
      <c r="BWG49" s="5"/>
      <c r="BWH49" s="5"/>
      <c r="BWI49" s="5"/>
      <c r="BWJ49" s="5"/>
      <c r="BWK49" s="5"/>
      <c r="BWL49" s="5"/>
      <c r="BWM49" s="5"/>
      <c r="BWN49" s="5"/>
      <c r="BWO49" s="5"/>
      <c r="BWP49" s="5"/>
      <c r="BWQ49" s="5"/>
      <c r="BWR49" s="5"/>
      <c r="BWS49" s="5"/>
      <c r="BWT49" s="5"/>
      <c r="BWU49" s="5"/>
      <c r="BWV49" s="5"/>
      <c r="BWW49" s="5"/>
      <c r="BWX49" s="5"/>
      <c r="BWY49" s="5"/>
      <c r="BWZ49" s="5"/>
      <c r="BXA49" s="5"/>
      <c r="BXB49" s="5"/>
      <c r="BXC49" s="5"/>
      <c r="BXD49" s="5"/>
    </row>
    <row r="50" spans="1:961 1932:1980" ht="12" customHeight="1" x14ac:dyDescent="0.25">
      <c r="A50" s="2" t="s">
        <v>579</v>
      </c>
      <c r="B50" s="4">
        <v>1780909</v>
      </c>
      <c r="C50" s="3" t="s">
        <v>607</v>
      </c>
      <c r="D50" s="2">
        <v>50</v>
      </c>
      <c r="E50" s="28">
        <v>11</v>
      </c>
      <c r="F50" s="28">
        <v>12.1</v>
      </c>
      <c r="G50" s="28">
        <f>IFERROR(E50*(1-J50),"")</f>
        <v>11</v>
      </c>
      <c r="H50" s="28">
        <f t="shared" si="1"/>
        <v>12.100000000000001</v>
      </c>
      <c r="I50" s="253"/>
      <c r="J50" s="76">
        <f>IFERROR(VLOOKUP(A50,'Customer Details'!$A$4:$C$11,3,FALSE),"")</f>
        <v>0</v>
      </c>
    </row>
    <row r="51" spans="1:961 1932:1980" ht="12" customHeight="1" x14ac:dyDescent="0.25">
      <c r="A51" s="2" t="s">
        <v>579</v>
      </c>
      <c r="B51" s="4">
        <v>1780910</v>
      </c>
      <c r="C51" s="3" t="s">
        <v>608</v>
      </c>
      <c r="D51" s="2">
        <v>50</v>
      </c>
      <c r="E51" s="28">
        <v>14</v>
      </c>
      <c r="F51" s="28">
        <v>15.4</v>
      </c>
      <c r="G51" s="28">
        <f>IFERROR(E51*(1-J51),"")</f>
        <v>14</v>
      </c>
      <c r="H51" s="28">
        <f t="shared" si="1"/>
        <v>15.400000000000002</v>
      </c>
      <c r="I51" s="253"/>
      <c r="J51" s="76">
        <f>IFERROR(VLOOKUP(A51,'Customer Details'!$A$4:$C$11,3,FALSE),"")</f>
        <v>0</v>
      </c>
    </row>
    <row r="52" spans="1:961 1932:1980" s="47" customFormat="1" ht="12" customHeight="1" x14ac:dyDescent="0.25">
      <c r="A52" s="2" t="s">
        <v>579</v>
      </c>
      <c r="B52" s="4">
        <v>1782789</v>
      </c>
      <c r="C52" s="3" t="s">
        <v>609</v>
      </c>
      <c r="D52" s="2">
        <v>100</v>
      </c>
      <c r="E52" s="28">
        <v>1</v>
      </c>
      <c r="F52" s="28">
        <v>1.1000000000000001</v>
      </c>
      <c r="G52" s="28">
        <f>IFERROR(E52*(1-J52),"")</f>
        <v>1</v>
      </c>
      <c r="H52" s="28">
        <f t="shared" si="1"/>
        <v>1.1000000000000001</v>
      </c>
      <c r="I52" s="253"/>
      <c r="J52" s="76">
        <f>IFERROR(VLOOKUP(A52,'Customer Details'!$A$4:$C$11,3,FALSE),"")</f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BVH52" s="5"/>
      <c r="BVI52" s="5"/>
      <c r="BVJ52" s="5"/>
      <c r="BVK52" s="5"/>
      <c r="BVL52" s="5"/>
      <c r="BVM52" s="5"/>
      <c r="BVN52" s="5"/>
      <c r="BVO52" s="5"/>
      <c r="BVP52" s="5"/>
      <c r="BVQ52" s="5"/>
      <c r="BVR52" s="5"/>
      <c r="BVS52" s="5"/>
      <c r="BVT52" s="5"/>
      <c r="BVU52" s="5"/>
      <c r="BVV52" s="5"/>
      <c r="BVW52" s="5"/>
      <c r="BVX52" s="5"/>
      <c r="BVY52" s="5"/>
      <c r="BVZ52" s="5"/>
      <c r="BWA52" s="5"/>
      <c r="BWB52" s="5"/>
      <c r="BWC52" s="5"/>
      <c r="BWD52" s="5"/>
      <c r="BWE52" s="5"/>
      <c r="BWF52" s="5"/>
      <c r="BWG52" s="5"/>
      <c r="BWH52" s="5"/>
      <c r="BWI52" s="5"/>
      <c r="BWJ52" s="5"/>
      <c r="BWK52" s="5"/>
      <c r="BWL52" s="5"/>
      <c r="BWM52" s="5"/>
      <c r="BWN52" s="5"/>
      <c r="BWO52" s="5"/>
      <c r="BWP52" s="5"/>
      <c r="BWQ52" s="5"/>
      <c r="BWR52" s="5"/>
      <c r="BWS52" s="5"/>
      <c r="BWT52" s="5"/>
      <c r="BWU52" s="5"/>
      <c r="BWV52" s="5"/>
      <c r="BWW52" s="5"/>
      <c r="BWX52" s="5"/>
      <c r="BWY52" s="5"/>
      <c r="BWZ52" s="5"/>
      <c r="BXA52" s="5"/>
      <c r="BXB52" s="5"/>
      <c r="BXC52" s="5"/>
      <c r="BXD52" s="5"/>
    </row>
    <row r="53" spans="1:961 1932:1980" s="219" customFormat="1" ht="24" customHeight="1" x14ac:dyDescent="0.25">
      <c r="A53" s="212"/>
      <c r="B53" s="213" t="s">
        <v>610</v>
      </c>
      <c r="C53" s="214"/>
      <c r="D53" s="215"/>
      <c r="E53" s="216"/>
      <c r="F53" s="216"/>
      <c r="G53" s="217"/>
      <c r="H53" s="216"/>
      <c r="I53" s="253"/>
      <c r="J53" s="218"/>
    </row>
    <row r="54" spans="1:961 1932:1980" ht="12" customHeight="1" x14ac:dyDescent="0.25">
      <c r="A54" s="2" t="s">
        <v>579</v>
      </c>
      <c r="B54" s="4">
        <v>1780908</v>
      </c>
      <c r="C54" s="3" t="s">
        <v>611</v>
      </c>
      <c r="D54" s="2">
        <v>10</v>
      </c>
      <c r="E54" s="28">
        <v>25</v>
      </c>
      <c r="F54" s="28">
        <v>27.5</v>
      </c>
      <c r="G54" s="28">
        <f t="shared" ref="G54:G59" si="13">IFERROR(E54*(1-J54),"")</f>
        <v>25</v>
      </c>
      <c r="H54" s="28">
        <f t="shared" ref="H54:H61" si="14">IFERROR(G54*1.1,"")</f>
        <v>27.500000000000004</v>
      </c>
      <c r="I54" s="253"/>
      <c r="J54" s="76">
        <f>IFERROR(VLOOKUP(A54,'Customer Details'!$A$4:$C$11,3,FALSE),"")</f>
        <v>0</v>
      </c>
    </row>
    <row r="55" spans="1:961 1932:1980" ht="12" customHeight="1" x14ac:dyDescent="0.25">
      <c r="A55" s="2" t="s">
        <v>579</v>
      </c>
      <c r="B55" s="4">
        <v>1780898</v>
      </c>
      <c r="C55" s="3" t="s">
        <v>612</v>
      </c>
      <c r="D55" s="2">
        <v>10</v>
      </c>
      <c r="E55" s="28">
        <v>5</v>
      </c>
      <c r="F55" s="28">
        <v>5.5</v>
      </c>
      <c r="G55" s="28">
        <f t="shared" si="13"/>
        <v>5</v>
      </c>
      <c r="H55" s="28">
        <f t="shared" si="14"/>
        <v>5.5</v>
      </c>
      <c r="I55" s="253"/>
      <c r="J55" s="76">
        <f>IFERROR(VLOOKUP(A55,'Customer Details'!$A$4:$C$11,3,FALSE),"")</f>
        <v>0</v>
      </c>
    </row>
    <row r="56" spans="1:961 1932:1980" ht="12" customHeight="1" x14ac:dyDescent="0.25">
      <c r="A56" s="2" t="s">
        <v>579</v>
      </c>
      <c r="B56" s="4">
        <v>1782106</v>
      </c>
      <c r="C56" s="3" t="s">
        <v>613</v>
      </c>
      <c r="D56" s="2">
        <v>1</v>
      </c>
      <c r="E56" s="28">
        <v>15</v>
      </c>
      <c r="F56" s="28">
        <v>16.5</v>
      </c>
      <c r="G56" s="28">
        <f t="shared" si="13"/>
        <v>15</v>
      </c>
      <c r="H56" s="28">
        <f t="shared" si="14"/>
        <v>16.5</v>
      </c>
      <c r="I56" s="253"/>
      <c r="J56" s="76">
        <f>IFERROR(VLOOKUP(A56,'Customer Details'!$A$4:$C$11,3,FALSE),"")</f>
        <v>0</v>
      </c>
    </row>
    <row r="57" spans="1:961 1932:1980" ht="12" customHeight="1" x14ac:dyDescent="0.25">
      <c r="A57" s="2" t="s">
        <v>579</v>
      </c>
      <c r="B57" s="4">
        <v>1780954</v>
      </c>
      <c r="C57" s="3" t="s">
        <v>614</v>
      </c>
      <c r="D57" s="2">
        <v>10</v>
      </c>
      <c r="E57" s="28">
        <v>3</v>
      </c>
      <c r="F57" s="28">
        <v>3.3</v>
      </c>
      <c r="G57" s="28">
        <f t="shared" si="13"/>
        <v>3</v>
      </c>
      <c r="H57" s="28">
        <f t="shared" si="14"/>
        <v>3.3000000000000003</v>
      </c>
      <c r="I57" s="253"/>
      <c r="J57" s="76">
        <f>IFERROR(VLOOKUP(A57,'Customer Details'!$A$4:$C$11,3,FALSE),"")</f>
        <v>0</v>
      </c>
    </row>
    <row r="58" spans="1:961 1932:1980" s="11" customFormat="1" ht="12" customHeight="1" x14ac:dyDescent="0.25">
      <c r="A58" s="50" t="s">
        <v>579</v>
      </c>
      <c r="B58" s="13">
        <v>9015443</v>
      </c>
      <c r="C58" s="3" t="s">
        <v>615</v>
      </c>
      <c r="D58" s="2">
        <v>1</v>
      </c>
      <c r="E58" s="28">
        <v>18</v>
      </c>
      <c r="F58" s="28">
        <v>19.8</v>
      </c>
      <c r="G58" s="28">
        <f t="shared" si="13"/>
        <v>18</v>
      </c>
      <c r="H58" s="28">
        <f t="shared" si="14"/>
        <v>19.8</v>
      </c>
      <c r="I58" s="253"/>
      <c r="J58" s="83">
        <f>IFERROR(VLOOKUP(A58,'Customer Details'!$A$4:$C$11,3,FALSE),"")</f>
        <v>0</v>
      </c>
    </row>
    <row r="59" spans="1:961 1932:1980" ht="12" customHeight="1" x14ac:dyDescent="0.25">
      <c r="A59" s="2" t="s">
        <v>455</v>
      </c>
      <c r="B59" s="4">
        <v>9014599</v>
      </c>
      <c r="C59" s="3" t="s">
        <v>616</v>
      </c>
      <c r="D59" s="2">
        <v>1</v>
      </c>
      <c r="E59" s="28">
        <v>27</v>
      </c>
      <c r="F59" s="28">
        <v>29.7</v>
      </c>
      <c r="G59" s="28">
        <f t="shared" si="13"/>
        <v>27</v>
      </c>
      <c r="H59" s="28">
        <f t="shared" si="14"/>
        <v>29.700000000000003</v>
      </c>
      <c r="I59" s="253"/>
      <c r="J59" s="83">
        <f>IFERROR(VLOOKUP(A59,'Customer Details'!$A$4:$C$11,3,FALSE),"")</f>
        <v>0</v>
      </c>
    </row>
    <row r="60" spans="1:961 1932:1980" s="219" customFormat="1" ht="24" customHeight="1" x14ac:dyDescent="0.25">
      <c r="A60" s="212"/>
      <c r="B60" s="213" t="s">
        <v>621</v>
      </c>
      <c r="C60" s="214"/>
      <c r="D60" s="215"/>
      <c r="E60" s="216"/>
      <c r="F60" s="216"/>
      <c r="G60" s="217"/>
      <c r="H60" s="216"/>
      <c r="I60" s="253"/>
      <c r="J60" s="218"/>
    </row>
    <row r="61" spans="1:961 1932:1980" ht="12" customHeight="1" x14ac:dyDescent="0.25">
      <c r="A61" s="2" t="s">
        <v>579</v>
      </c>
      <c r="B61" s="4">
        <v>1870275</v>
      </c>
      <c r="C61" s="3" t="s">
        <v>625</v>
      </c>
      <c r="D61" s="2">
        <v>1</v>
      </c>
      <c r="E61" s="28">
        <v>170</v>
      </c>
      <c r="F61" s="28">
        <f>E61*1.1</f>
        <v>187.00000000000003</v>
      </c>
      <c r="G61" s="28">
        <f>IFERROR(E61*(1-J61),"")</f>
        <v>170</v>
      </c>
      <c r="H61" s="28">
        <f t="shared" si="14"/>
        <v>187.00000000000003</v>
      </c>
      <c r="I61" s="253"/>
      <c r="J61" s="76">
        <f>IFERROR(VLOOKUP(A61,'Customer Details'!$A$4:$C$11,3,FALSE),"")</f>
        <v>0</v>
      </c>
    </row>
    <row r="64" spans="1:961 1932:1980" ht="17.5" x14ac:dyDescent="0.35">
      <c r="A64" s="52" t="s">
        <v>495</v>
      </c>
      <c r="E64" s="41"/>
      <c r="F64" s="38"/>
      <c r="G64" s="38"/>
      <c r="H64" s="38"/>
      <c r="I64" s="33"/>
    </row>
    <row r="65" spans="1:1988" ht="17.5" x14ac:dyDescent="0.35">
      <c r="A65" s="56" t="s">
        <v>8</v>
      </c>
      <c r="E65" s="41"/>
      <c r="F65" s="38"/>
      <c r="G65" s="38"/>
      <c r="H65" s="38"/>
      <c r="I65" s="33"/>
    </row>
    <row r="66" spans="1:1988" ht="17.5" x14ac:dyDescent="0.35">
      <c r="A66" s="5"/>
      <c r="E66" s="41"/>
      <c r="F66" s="38"/>
      <c r="G66" s="38"/>
      <c r="H66" s="38"/>
      <c r="I66" s="33"/>
    </row>
    <row r="67" spans="1:1988" ht="17.5" x14ac:dyDescent="0.35">
      <c r="A67" s="240" t="s">
        <v>564</v>
      </c>
      <c r="B67" s="240"/>
      <c r="C67" s="240"/>
      <c r="E67" s="41"/>
      <c r="F67" s="38"/>
      <c r="G67" s="38"/>
      <c r="H67" s="38"/>
      <c r="I67" s="33"/>
    </row>
    <row r="68" spans="1:1988" s="2" customFormat="1" x14ac:dyDescent="0.25">
      <c r="A68" s="240" t="s">
        <v>565</v>
      </c>
      <c r="B68" s="240"/>
      <c r="C68" s="240"/>
      <c r="D68" s="240"/>
      <c r="E68" s="240"/>
      <c r="F68" s="240"/>
      <c r="G68" s="240"/>
      <c r="H68" s="240"/>
      <c r="I68" s="240"/>
      <c r="J68" s="7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  <c r="AML68" s="5"/>
      <c r="AMM68" s="5"/>
      <c r="AMN68" s="5"/>
      <c r="AMO68" s="5"/>
      <c r="AMP68" s="5"/>
      <c r="AMQ68" s="5"/>
      <c r="AMR68" s="5"/>
      <c r="AMS68" s="5"/>
      <c r="AMT68" s="5"/>
      <c r="AMU68" s="5"/>
      <c r="AMV68" s="5"/>
      <c r="AMW68" s="5"/>
      <c r="AMX68" s="5"/>
      <c r="AMY68" s="5"/>
      <c r="AMZ68" s="5"/>
      <c r="ANA68" s="5"/>
      <c r="ANB68" s="5"/>
      <c r="ANC68" s="5"/>
      <c r="AND68" s="5"/>
      <c r="ANE68" s="5"/>
      <c r="ANF68" s="5"/>
      <c r="ANG68" s="5"/>
      <c r="ANH68" s="5"/>
      <c r="ANI68" s="5"/>
      <c r="ANJ68" s="5"/>
      <c r="ANK68" s="5"/>
      <c r="ANL68" s="5"/>
      <c r="ANM68" s="5"/>
      <c r="ANN68" s="5"/>
      <c r="ANO68" s="5"/>
      <c r="ANP68" s="5"/>
      <c r="ANQ68" s="5"/>
      <c r="ANR68" s="5"/>
      <c r="ANS68" s="5"/>
      <c r="ANT68" s="5"/>
      <c r="ANU68" s="5"/>
      <c r="ANV68" s="5"/>
      <c r="ANW68" s="5"/>
      <c r="ANX68" s="5"/>
      <c r="ANY68" s="5"/>
      <c r="ANZ68" s="5"/>
      <c r="AOA68" s="5"/>
      <c r="AOB68" s="5"/>
      <c r="AOC68" s="5"/>
      <c r="AOD68" s="5"/>
      <c r="AOE68" s="5"/>
      <c r="AOF68" s="5"/>
      <c r="AOG68" s="5"/>
      <c r="AOH68" s="5"/>
      <c r="AOI68" s="5"/>
      <c r="AOJ68" s="5"/>
      <c r="AOK68" s="5"/>
      <c r="AOL68" s="5"/>
      <c r="AOM68" s="5"/>
      <c r="AON68" s="5"/>
      <c r="AOO68" s="5"/>
      <c r="AOP68" s="5"/>
      <c r="AOQ68" s="5"/>
      <c r="AOR68" s="5"/>
      <c r="AOS68" s="5"/>
      <c r="AOT68" s="5"/>
      <c r="AOU68" s="5"/>
      <c r="AOV68" s="5"/>
      <c r="AOW68" s="5"/>
      <c r="AOX68" s="5"/>
      <c r="AOY68" s="5"/>
      <c r="AOZ68" s="5"/>
      <c r="APA68" s="5"/>
      <c r="APB68" s="5"/>
      <c r="APC68" s="5"/>
      <c r="APD68" s="5"/>
      <c r="APE68" s="5"/>
      <c r="APF68" s="5"/>
      <c r="APG68" s="5"/>
      <c r="APH68" s="5"/>
      <c r="API68" s="5"/>
      <c r="APJ68" s="5"/>
      <c r="APK68" s="5"/>
      <c r="APL68" s="5"/>
      <c r="APM68" s="5"/>
      <c r="APN68" s="5"/>
      <c r="APO68" s="5"/>
      <c r="APP68" s="5"/>
      <c r="APQ68" s="5"/>
      <c r="APR68" s="5"/>
      <c r="APS68" s="5"/>
      <c r="APT68" s="5"/>
      <c r="APU68" s="5"/>
      <c r="APV68" s="5"/>
      <c r="APW68" s="5"/>
      <c r="APX68" s="5"/>
      <c r="APY68" s="5"/>
      <c r="APZ68" s="5"/>
      <c r="AQA68" s="5"/>
      <c r="AQB68" s="5"/>
      <c r="AQC68" s="5"/>
      <c r="AQD68" s="5"/>
      <c r="AQE68" s="5"/>
      <c r="AQF68" s="5"/>
      <c r="AQG68" s="5"/>
      <c r="AQH68" s="5"/>
      <c r="AQI68" s="5"/>
      <c r="AQJ68" s="5"/>
      <c r="AQK68" s="5"/>
      <c r="AQL68" s="5"/>
      <c r="AQM68" s="5"/>
      <c r="AQN68" s="5"/>
      <c r="AQO68" s="5"/>
      <c r="AQP68" s="5"/>
      <c r="AQQ68" s="5"/>
      <c r="AQR68" s="5"/>
      <c r="AQS68" s="5"/>
      <c r="AQT68" s="5"/>
      <c r="AQU68" s="5"/>
      <c r="AQV68" s="5"/>
      <c r="AQW68" s="5"/>
      <c r="AQX68" s="5"/>
      <c r="AQY68" s="5"/>
      <c r="AQZ68" s="5"/>
      <c r="ARA68" s="5"/>
      <c r="ARB68" s="5"/>
      <c r="ARC68" s="5"/>
      <c r="ARD68" s="5"/>
      <c r="ARE68" s="5"/>
      <c r="ARF68" s="5"/>
      <c r="ARG68" s="5"/>
      <c r="ARH68" s="5"/>
      <c r="ARI68" s="5"/>
      <c r="ARJ68" s="5"/>
      <c r="ARK68" s="5"/>
      <c r="ARL68" s="5"/>
      <c r="ARM68" s="5"/>
      <c r="ARN68" s="5"/>
      <c r="ARO68" s="5"/>
      <c r="ARP68" s="5"/>
      <c r="ARQ68" s="5"/>
      <c r="ARR68" s="5"/>
      <c r="ARS68" s="5"/>
      <c r="ART68" s="5"/>
      <c r="ARU68" s="5"/>
      <c r="ARV68" s="5"/>
      <c r="ARW68" s="5"/>
      <c r="ARX68" s="5"/>
      <c r="ARY68" s="5"/>
      <c r="ARZ68" s="5"/>
      <c r="ASA68" s="5"/>
      <c r="ASB68" s="5"/>
      <c r="ASC68" s="5"/>
      <c r="ASD68" s="5"/>
      <c r="ASE68" s="5"/>
      <c r="ASF68" s="5"/>
      <c r="ASG68" s="5"/>
      <c r="ASH68" s="5"/>
      <c r="ASI68" s="5"/>
      <c r="ASJ68" s="5"/>
      <c r="ASK68" s="5"/>
      <c r="ASL68" s="5"/>
      <c r="ASM68" s="5"/>
      <c r="ASN68" s="5"/>
      <c r="ASO68" s="5"/>
      <c r="ASP68" s="5"/>
      <c r="ASQ68" s="5"/>
      <c r="ASR68" s="5"/>
      <c r="ASS68" s="5"/>
      <c r="AST68" s="5"/>
      <c r="ASU68" s="5"/>
      <c r="ASV68" s="5"/>
      <c r="ASW68" s="5"/>
      <c r="ASX68" s="5"/>
      <c r="ASY68" s="5"/>
      <c r="ASZ68" s="5"/>
      <c r="ATA68" s="5"/>
      <c r="ATB68" s="5"/>
      <c r="ATC68" s="5"/>
      <c r="ATD68" s="5"/>
      <c r="ATE68" s="5"/>
      <c r="ATF68" s="5"/>
      <c r="ATG68" s="5"/>
      <c r="ATH68" s="5"/>
      <c r="ATI68" s="5"/>
      <c r="ATJ68" s="5"/>
      <c r="ATK68" s="5"/>
      <c r="ATL68" s="5"/>
      <c r="ATM68" s="5"/>
      <c r="ATN68" s="5"/>
      <c r="ATO68" s="5"/>
      <c r="ATP68" s="5"/>
      <c r="ATQ68" s="5"/>
      <c r="ATR68" s="5"/>
      <c r="ATS68" s="5"/>
      <c r="ATT68" s="5"/>
      <c r="ATU68" s="5"/>
      <c r="ATV68" s="5"/>
      <c r="ATW68" s="5"/>
      <c r="ATX68" s="5"/>
      <c r="ATY68" s="5"/>
      <c r="ATZ68" s="5"/>
      <c r="AUA68" s="5"/>
      <c r="AUB68" s="5"/>
      <c r="AUC68" s="5"/>
      <c r="AUD68" s="5"/>
      <c r="AUE68" s="5"/>
      <c r="AUF68" s="5"/>
      <c r="AUG68" s="5"/>
      <c r="AUH68" s="5"/>
      <c r="AUI68" s="5"/>
      <c r="AUJ68" s="5"/>
      <c r="AUK68" s="5"/>
      <c r="AUL68" s="5"/>
      <c r="AUM68" s="5"/>
      <c r="AUN68" s="5"/>
      <c r="AUO68" s="5"/>
      <c r="AUP68" s="5"/>
      <c r="AUQ68" s="5"/>
      <c r="AUR68" s="5"/>
      <c r="AUS68" s="5"/>
      <c r="AUT68" s="5"/>
      <c r="AUU68" s="5"/>
      <c r="AUV68" s="5"/>
      <c r="AUW68" s="5"/>
      <c r="AUX68" s="5"/>
      <c r="AUY68" s="5"/>
      <c r="AUZ68" s="5"/>
      <c r="AVA68" s="5"/>
      <c r="AVB68" s="5"/>
      <c r="AVC68" s="5"/>
      <c r="AVD68" s="5"/>
      <c r="AVE68" s="5"/>
      <c r="AVF68" s="5"/>
      <c r="AVG68" s="5"/>
      <c r="AVH68" s="5"/>
      <c r="AVI68" s="5"/>
      <c r="AVJ68" s="5"/>
      <c r="AVK68" s="5"/>
      <c r="AVL68" s="5"/>
      <c r="AVM68" s="5"/>
      <c r="AVN68" s="5"/>
      <c r="AVO68" s="5"/>
      <c r="AVP68" s="5"/>
      <c r="AVQ68" s="5"/>
      <c r="AVR68" s="5"/>
      <c r="AVS68" s="5"/>
      <c r="AVT68" s="5"/>
      <c r="AVU68" s="5"/>
      <c r="AVV68" s="5"/>
      <c r="AVW68" s="5"/>
      <c r="AVX68" s="5"/>
      <c r="AVY68" s="5"/>
      <c r="AVZ68" s="5"/>
      <c r="AWA68" s="5"/>
      <c r="AWB68" s="5"/>
      <c r="AWC68" s="5"/>
      <c r="AWD68" s="5"/>
      <c r="AWE68" s="5"/>
      <c r="AWF68" s="5"/>
      <c r="AWG68" s="5"/>
      <c r="AWH68" s="5"/>
      <c r="AWI68" s="5"/>
      <c r="AWJ68" s="5"/>
      <c r="AWK68" s="5"/>
      <c r="AWL68" s="5"/>
      <c r="AWM68" s="5"/>
      <c r="AWN68" s="5"/>
      <c r="AWO68" s="5"/>
      <c r="AWP68" s="5"/>
      <c r="AWQ68" s="5"/>
      <c r="AWR68" s="5"/>
      <c r="AWS68" s="5"/>
      <c r="AWT68" s="5"/>
      <c r="AWU68" s="5"/>
      <c r="AWV68" s="5"/>
      <c r="AWW68" s="5"/>
      <c r="AWX68" s="5"/>
      <c r="AWY68" s="5"/>
      <c r="AWZ68" s="5"/>
      <c r="AXA68" s="5"/>
      <c r="AXB68" s="5"/>
      <c r="AXC68" s="5"/>
      <c r="AXD68" s="5"/>
      <c r="AXE68" s="5"/>
      <c r="AXF68" s="5"/>
      <c r="AXG68" s="5"/>
      <c r="AXH68" s="5"/>
      <c r="AXI68" s="5"/>
      <c r="AXJ68" s="5"/>
      <c r="AXK68" s="5"/>
      <c r="AXL68" s="5"/>
      <c r="AXM68" s="5"/>
      <c r="AXN68" s="5"/>
      <c r="AXO68" s="5"/>
      <c r="AXP68" s="5"/>
      <c r="AXQ68" s="5"/>
      <c r="AXR68" s="5"/>
      <c r="AXS68" s="5"/>
      <c r="AXT68" s="5"/>
      <c r="AXU68" s="5"/>
      <c r="AXV68" s="5"/>
      <c r="AXW68" s="5"/>
      <c r="AXX68" s="5"/>
      <c r="AXY68" s="5"/>
      <c r="AXZ68" s="5"/>
      <c r="AYA68" s="5"/>
      <c r="AYB68" s="5"/>
      <c r="AYC68" s="5"/>
      <c r="AYD68" s="5"/>
      <c r="AYE68" s="5"/>
      <c r="AYF68" s="5"/>
      <c r="AYG68" s="5"/>
      <c r="AYH68" s="5"/>
      <c r="AYI68" s="5"/>
      <c r="AYJ68" s="5"/>
      <c r="AYK68" s="5"/>
      <c r="AYL68" s="5"/>
      <c r="AYM68" s="5"/>
      <c r="AYN68" s="5"/>
      <c r="AYO68" s="5"/>
      <c r="AYP68" s="5"/>
      <c r="AYQ68" s="5"/>
      <c r="AYR68" s="5"/>
      <c r="AYS68" s="5"/>
      <c r="AYT68" s="5"/>
      <c r="AYU68" s="5"/>
      <c r="AYV68" s="5"/>
      <c r="AYW68" s="5"/>
      <c r="AYX68" s="5"/>
      <c r="AYY68" s="5"/>
      <c r="AYZ68" s="5"/>
      <c r="AZA68" s="5"/>
      <c r="AZB68" s="5"/>
      <c r="AZC68" s="5"/>
      <c r="AZD68" s="5"/>
      <c r="AZE68" s="5"/>
      <c r="AZF68" s="5"/>
      <c r="AZG68" s="5"/>
      <c r="AZH68" s="5"/>
      <c r="AZI68" s="5"/>
      <c r="AZJ68" s="5"/>
      <c r="AZK68" s="5"/>
      <c r="AZL68" s="5"/>
      <c r="AZM68" s="5"/>
      <c r="AZN68" s="5"/>
      <c r="AZO68" s="5"/>
      <c r="AZP68" s="5"/>
      <c r="AZQ68" s="5"/>
      <c r="AZR68" s="5"/>
      <c r="AZS68" s="5"/>
      <c r="AZT68" s="5"/>
      <c r="AZU68" s="5"/>
      <c r="AZV68" s="5"/>
      <c r="AZW68" s="5"/>
      <c r="AZX68" s="5"/>
      <c r="AZY68" s="5"/>
      <c r="AZZ68" s="5"/>
      <c r="BAA68" s="5"/>
      <c r="BAB68" s="5"/>
      <c r="BAC68" s="5"/>
      <c r="BAD68" s="5"/>
      <c r="BAE68" s="5"/>
      <c r="BAF68" s="5"/>
      <c r="BAG68" s="5"/>
      <c r="BAH68" s="5"/>
      <c r="BAI68" s="5"/>
      <c r="BAJ68" s="5"/>
      <c r="BAK68" s="5"/>
      <c r="BAL68" s="5"/>
      <c r="BAM68" s="5"/>
      <c r="BAN68" s="5"/>
      <c r="BAO68" s="5"/>
      <c r="BAP68" s="5"/>
      <c r="BAQ68" s="5"/>
      <c r="BAR68" s="5"/>
      <c r="BAS68" s="5"/>
      <c r="BAT68" s="5"/>
      <c r="BAU68" s="5"/>
      <c r="BAV68" s="5"/>
      <c r="BAW68" s="5"/>
      <c r="BAX68" s="5"/>
      <c r="BAY68" s="5"/>
      <c r="BAZ68" s="5"/>
      <c r="BBA68" s="5"/>
      <c r="BBB68" s="5"/>
      <c r="BBC68" s="5"/>
      <c r="BBD68" s="5"/>
      <c r="BBE68" s="5"/>
      <c r="BBF68" s="5"/>
      <c r="BBG68" s="5"/>
      <c r="BBH68" s="5"/>
      <c r="BBI68" s="5"/>
      <c r="BBJ68" s="5"/>
      <c r="BBK68" s="5"/>
      <c r="BBL68" s="5"/>
      <c r="BBM68" s="5"/>
      <c r="BBN68" s="5"/>
      <c r="BBO68" s="5"/>
      <c r="BBP68" s="5"/>
      <c r="BBQ68" s="5"/>
      <c r="BBR68" s="5"/>
      <c r="BBS68" s="5"/>
      <c r="BBT68" s="5"/>
      <c r="BBU68" s="5"/>
      <c r="BBV68" s="5"/>
      <c r="BBW68" s="5"/>
      <c r="BBX68" s="5"/>
      <c r="BBY68" s="5"/>
      <c r="BBZ68" s="5"/>
      <c r="BCA68" s="5"/>
      <c r="BCB68" s="5"/>
      <c r="BCC68" s="5"/>
      <c r="BCD68" s="5"/>
      <c r="BCE68" s="5"/>
      <c r="BCF68" s="5"/>
      <c r="BCG68" s="5"/>
      <c r="BCH68" s="5"/>
      <c r="BCI68" s="5"/>
      <c r="BCJ68" s="5"/>
      <c r="BCK68" s="5"/>
      <c r="BCL68" s="5"/>
      <c r="BCM68" s="5"/>
      <c r="BCN68" s="5"/>
      <c r="BCO68" s="5"/>
      <c r="BCP68" s="5"/>
      <c r="BCQ68" s="5"/>
      <c r="BCR68" s="5"/>
      <c r="BCS68" s="5"/>
      <c r="BCT68" s="5"/>
      <c r="BCU68" s="5"/>
      <c r="BCV68" s="5"/>
      <c r="BCW68" s="5"/>
      <c r="BCX68" s="5"/>
      <c r="BCY68" s="5"/>
      <c r="BCZ68" s="5"/>
      <c r="BDA68" s="5"/>
      <c r="BDB68" s="5"/>
      <c r="BDC68" s="5"/>
      <c r="BDD68" s="5"/>
      <c r="BDE68" s="5"/>
      <c r="BDF68" s="5"/>
      <c r="BDG68" s="5"/>
      <c r="BDH68" s="5"/>
      <c r="BDI68" s="5"/>
      <c r="BDJ68" s="5"/>
      <c r="BDK68" s="5"/>
      <c r="BDL68" s="5"/>
      <c r="BDM68" s="5"/>
      <c r="BDN68" s="5"/>
      <c r="BDO68" s="5"/>
      <c r="BDP68" s="5"/>
      <c r="BDQ68" s="5"/>
      <c r="BDR68" s="5"/>
      <c r="BDS68" s="5"/>
      <c r="BDT68" s="5"/>
      <c r="BDU68" s="5"/>
      <c r="BDV68" s="5"/>
      <c r="BDW68" s="5"/>
      <c r="BDX68" s="5"/>
      <c r="BDY68" s="5"/>
      <c r="BDZ68" s="5"/>
      <c r="BEA68" s="5"/>
      <c r="BEB68" s="5"/>
      <c r="BEC68" s="5"/>
      <c r="BED68" s="5"/>
      <c r="BEE68" s="5"/>
      <c r="BEF68" s="5"/>
      <c r="BEG68" s="5"/>
      <c r="BEH68" s="5"/>
      <c r="BEI68" s="5"/>
      <c r="BEJ68" s="5"/>
      <c r="BEK68" s="5"/>
      <c r="BEL68" s="5"/>
      <c r="BEM68" s="5"/>
      <c r="BEN68" s="5"/>
      <c r="BEO68" s="5"/>
      <c r="BEP68" s="5"/>
      <c r="BEQ68" s="5"/>
      <c r="BER68" s="5"/>
      <c r="BES68" s="5"/>
      <c r="BET68" s="5"/>
      <c r="BEU68" s="5"/>
      <c r="BEV68" s="5"/>
      <c r="BEW68" s="5"/>
      <c r="BEX68" s="5"/>
      <c r="BEY68" s="5"/>
      <c r="BEZ68" s="5"/>
      <c r="BFA68" s="5"/>
      <c r="BFB68" s="5"/>
      <c r="BFC68" s="5"/>
      <c r="BFD68" s="5"/>
      <c r="BFE68" s="5"/>
      <c r="BFF68" s="5"/>
      <c r="BFG68" s="5"/>
      <c r="BFH68" s="5"/>
      <c r="BFI68" s="5"/>
      <c r="BFJ68" s="5"/>
      <c r="BFK68" s="5"/>
      <c r="BFL68" s="5"/>
      <c r="BFM68" s="5"/>
      <c r="BFN68" s="5"/>
      <c r="BFO68" s="5"/>
      <c r="BFP68" s="5"/>
      <c r="BFQ68" s="5"/>
      <c r="BFR68" s="5"/>
      <c r="BFS68" s="5"/>
      <c r="BFT68" s="5"/>
      <c r="BFU68" s="5"/>
      <c r="BFV68" s="5"/>
      <c r="BFW68" s="5"/>
      <c r="BFX68" s="5"/>
      <c r="BFY68" s="5"/>
      <c r="BFZ68" s="5"/>
      <c r="BGA68" s="5"/>
      <c r="BGB68" s="5"/>
      <c r="BGC68" s="5"/>
      <c r="BGD68" s="5"/>
      <c r="BGE68" s="5"/>
      <c r="BGF68" s="5"/>
      <c r="BGG68" s="5"/>
      <c r="BGH68" s="5"/>
      <c r="BGI68" s="5"/>
      <c r="BGJ68" s="5"/>
      <c r="BGK68" s="5"/>
      <c r="BGL68" s="5"/>
      <c r="BGM68" s="5"/>
      <c r="BGN68" s="5"/>
      <c r="BGO68" s="5"/>
      <c r="BGP68" s="5"/>
      <c r="BGQ68" s="5"/>
      <c r="BGR68" s="5"/>
      <c r="BGS68" s="5"/>
      <c r="BGT68" s="5"/>
      <c r="BGU68" s="5"/>
      <c r="BGV68" s="5"/>
      <c r="BGW68" s="5"/>
      <c r="BGX68" s="5"/>
      <c r="BGY68" s="5"/>
      <c r="BGZ68" s="5"/>
      <c r="BHA68" s="5"/>
      <c r="BHB68" s="5"/>
      <c r="BHC68" s="5"/>
      <c r="BHD68" s="5"/>
      <c r="BHE68" s="5"/>
      <c r="BHF68" s="5"/>
      <c r="BHG68" s="5"/>
      <c r="BHH68" s="5"/>
      <c r="BHI68" s="5"/>
      <c r="BHJ68" s="5"/>
      <c r="BHK68" s="5"/>
      <c r="BHL68" s="5"/>
      <c r="BHM68" s="5"/>
      <c r="BHN68" s="5"/>
      <c r="BHO68" s="5"/>
      <c r="BHP68" s="5"/>
      <c r="BHQ68" s="5"/>
      <c r="BHR68" s="5"/>
      <c r="BHS68" s="5"/>
      <c r="BHT68" s="5"/>
      <c r="BHU68" s="5"/>
      <c r="BHV68" s="5"/>
      <c r="BHW68" s="5"/>
      <c r="BHX68" s="5"/>
      <c r="BHY68" s="5"/>
      <c r="BHZ68" s="5"/>
      <c r="BIA68" s="5"/>
      <c r="BIB68" s="5"/>
      <c r="BIC68" s="5"/>
      <c r="BID68" s="5"/>
      <c r="BIE68" s="5"/>
      <c r="BIF68" s="5"/>
      <c r="BIG68" s="5"/>
      <c r="BIH68" s="5"/>
      <c r="BII68" s="5"/>
      <c r="BIJ68" s="5"/>
      <c r="BIK68" s="5"/>
      <c r="BIL68" s="5"/>
      <c r="BIM68" s="5"/>
      <c r="BIN68" s="5"/>
      <c r="BIO68" s="5"/>
      <c r="BIP68" s="5"/>
      <c r="BIQ68" s="5"/>
      <c r="BIR68" s="5"/>
      <c r="BIS68" s="5"/>
      <c r="BIT68" s="5"/>
      <c r="BIU68" s="5"/>
      <c r="BIV68" s="5"/>
      <c r="BIW68" s="5"/>
      <c r="BIX68" s="5"/>
      <c r="BIY68" s="5"/>
      <c r="BIZ68" s="5"/>
      <c r="BJA68" s="5"/>
      <c r="BJB68" s="5"/>
      <c r="BJC68" s="5"/>
      <c r="BJD68" s="5"/>
      <c r="BJE68" s="5"/>
      <c r="BJF68" s="5"/>
      <c r="BJG68" s="5"/>
      <c r="BJH68" s="5"/>
      <c r="BJI68" s="5"/>
      <c r="BJJ68" s="5"/>
      <c r="BJK68" s="5"/>
      <c r="BJL68" s="5"/>
      <c r="BJM68" s="5"/>
      <c r="BJN68" s="5"/>
      <c r="BJO68" s="5"/>
      <c r="BJP68" s="5"/>
      <c r="BJQ68" s="5"/>
      <c r="BJR68" s="5"/>
      <c r="BJS68" s="5"/>
      <c r="BJT68" s="5"/>
      <c r="BJU68" s="5"/>
      <c r="BJV68" s="5"/>
      <c r="BJW68" s="5"/>
      <c r="BJX68" s="5"/>
      <c r="BJY68" s="5"/>
      <c r="BJZ68" s="5"/>
      <c r="BKA68" s="5"/>
      <c r="BKB68" s="5"/>
      <c r="BKC68" s="5"/>
      <c r="BKD68" s="5"/>
      <c r="BKE68" s="5"/>
      <c r="BKF68" s="5"/>
      <c r="BKG68" s="5"/>
      <c r="BKH68" s="5"/>
      <c r="BKI68" s="5"/>
      <c r="BKJ68" s="5"/>
      <c r="BKK68" s="5"/>
      <c r="BKL68" s="5"/>
      <c r="BKM68" s="5"/>
      <c r="BKN68" s="5"/>
      <c r="BKO68" s="5"/>
      <c r="BKP68" s="5"/>
      <c r="BKQ68" s="5"/>
      <c r="BKR68" s="5"/>
      <c r="BKS68" s="5"/>
      <c r="BKT68" s="5"/>
      <c r="BKU68" s="5"/>
      <c r="BKV68" s="5"/>
      <c r="BKW68" s="5"/>
      <c r="BKX68" s="5"/>
      <c r="BKY68" s="5"/>
      <c r="BKZ68" s="5"/>
      <c r="BLA68" s="5"/>
      <c r="BLB68" s="5"/>
      <c r="BLC68" s="5"/>
      <c r="BLD68" s="5"/>
      <c r="BLE68" s="5"/>
      <c r="BLF68" s="5"/>
      <c r="BLG68" s="5"/>
      <c r="BLH68" s="5"/>
      <c r="BLI68" s="5"/>
      <c r="BLJ68" s="5"/>
      <c r="BLK68" s="5"/>
      <c r="BLL68" s="5"/>
      <c r="BLM68" s="5"/>
      <c r="BLN68" s="5"/>
      <c r="BLO68" s="5"/>
      <c r="BLP68" s="5"/>
      <c r="BLQ68" s="5"/>
      <c r="BLR68" s="5"/>
      <c r="BLS68" s="5"/>
      <c r="BLT68" s="5"/>
      <c r="BLU68" s="5"/>
      <c r="BLV68" s="5"/>
      <c r="BLW68" s="5"/>
      <c r="BLX68" s="5"/>
      <c r="BLY68" s="5"/>
      <c r="BLZ68" s="5"/>
      <c r="BMA68" s="5"/>
      <c r="BMB68" s="5"/>
      <c r="BMC68" s="5"/>
      <c r="BMD68" s="5"/>
      <c r="BME68" s="5"/>
      <c r="BMF68" s="5"/>
      <c r="BMG68" s="5"/>
      <c r="BMH68" s="5"/>
      <c r="BMI68" s="5"/>
      <c r="BMJ68" s="5"/>
      <c r="BMK68" s="5"/>
      <c r="BML68" s="5"/>
      <c r="BMM68" s="5"/>
      <c r="BMN68" s="5"/>
      <c r="BMO68" s="5"/>
      <c r="BMP68" s="5"/>
      <c r="BMQ68" s="5"/>
      <c r="BMR68" s="5"/>
      <c r="BMS68" s="5"/>
      <c r="BMT68" s="5"/>
      <c r="BMU68" s="5"/>
      <c r="BMV68" s="5"/>
      <c r="BMW68" s="5"/>
      <c r="BMX68" s="5"/>
      <c r="BMY68" s="5"/>
      <c r="BMZ68" s="5"/>
      <c r="BNA68" s="5"/>
      <c r="BNB68" s="5"/>
      <c r="BNC68" s="5"/>
      <c r="BND68" s="5"/>
      <c r="BNE68" s="5"/>
      <c r="BNF68" s="5"/>
      <c r="BNG68" s="5"/>
      <c r="BNH68" s="5"/>
      <c r="BNI68" s="5"/>
      <c r="BNJ68" s="5"/>
      <c r="BNK68" s="5"/>
      <c r="BNL68" s="5"/>
      <c r="BNM68" s="5"/>
      <c r="BNN68" s="5"/>
      <c r="BNO68" s="5"/>
      <c r="BNP68" s="5"/>
      <c r="BNQ68" s="5"/>
      <c r="BNR68" s="5"/>
      <c r="BNS68" s="5"/>
      <c r="BNT68" s="5"/>
      <c r="BNU68" s="5"/>
      <c r="BNV68" s="5"/>
      <c r="BNW68" s="5"/>
      <c r="BNX68" s="5"/>
      <c r="BNY68" s="5"/>
      <c r="BNZ68" s="5"/>
      <c r="BOA68" s="5"/>
      <c r="BOB68" s="5"/>
      <c r="BOC68" s="5"/>
      <c r="BOD68" s="5"/>
      <c r="BOE68" s="5"/>
      <c r="BOF68" s="5"/>
      <c r="BOG68" s="5"/>
      <c r="BOH68" s="5"/>
      <c r="BOI68" s="5"/>
      <c r="BOJ68" s="5"/>
      <c r="BOK68" s="5"/>
      <c r="BOL68" s="5"/>
      <c r="BOM68" s="5"/>
      <c r="BON68" s="5"/>
      <c r="BOO68" s="5"/>
      <c r="BOP68" s="5"/>
      <c r="BOQ68" s="5"/>
      <c r="BOR68" s="5"/>
      <c r="BOS68" s="5"/>
      <c r="BOT68" s="5"/>
      <c r="BOU68" s="5"/>
      <c r="BOV68" s="5"/>
      <c r="BOW68" s="5"/>
      <c r="BOX68" s="5"/>
      <c r="BOY68" s="5"/>
      <c r="BOZ68" s="5"/>
      <c r="BPA68" s="5"/>
      <c r="BPB68" s="5"/>
      <c r="BPC68" s="5"/>
      <c r="BPD68" s="5"/>
      <c r="BPE68" s="5"/>
      <c r="BPF68" s="5"/>
      <c r="BPG68" s="5"/>
      <c r="BPH68" s="5"/>
      <c r="BPI68" s="5"/>
      <c r="BPJ68" s="5"/>
      <c r="BPK68" s="5"/>
      <c r="BPL68" s="5"/>
      <c r="BPM68" s="5"/>
      <c r="BPN68" s="5"/>
      <c r="BPO68" s="5"/>
      <c r="BPP68" s="5"/>
      <c r="BPQ68" s="5"/>
      <c r="BPR68" s="5"/>
      <c r="BPS68" s="5"/>
      <c r="BPT68" s="5"/>
      <c r="BPU68" s="5"/>
      <c r="BPV68" s="5"/>
      <c r="BPW68" s="5"/>
      <c r="BPX68" s="5"/>
      <c r="BPY68" s="5"/>
      <c r="BPZ68" s="5"/>
      <c r="BQA68" s="5"/>
      <c r="BQB68" s="5"/>
      <c r="BQC68" s="5"/>
      <c r="BQD68" s="5"/>
      <c r="BQE68" s="5"/>
      <c r="BQF68" s="5"/>
      <c r="BQG68" s="5"/>
      <c r="BQH68" s="5"/>
      <c r="BQI68" s="5"/>
      <c r="BQJ68" s="5"/>
      <c r="BQK68" s="5"/>
      <c r="BQL68" s="5"/>
      <c r="BQM68" s="5"/>
      <c r="BQN68" s="5"/>
      <c r="BQO68" s="5"/>
      <c r="BQP68" s="5"/>
      <c r="BQQ68" s="5"/>
      <c r="BQR68" s="5"/>
      <c r="BQS68" s="5"/>
      <c r="BQT68" s="5"/>
      <c r="BQU68" s="5"/>
      <c r="BQV68" s="5"/>
      <c r="BQW68" s="5"/>
      <c r="BQX68" s="5"/>
      <c r="BQY68" s="5"/>
      <c r="BQZ68" s="5"/>
      <c r="BRA68" s="5"/>
      <c r="BRB68" s="5"/>
      <c r="BRC68" s="5"/>
      <c r="BRD68" s="5"/>
      <c r="BRE68" s="5"/>
      <c r="BRF68" s="5"/>
      <c r="BRG68" s="5"/>
      <c r="BRH68" s="5"/>
      <c r="BRI68" s="5"/>
      <c r="BRJ68" s="5"/>
      <c r="BRK68" s="5"/>
      <c r="BRL68" s="5"/>
      <c r="BRM68" s="5"/>
      <c r="BRN68" s="5"/>
      <c r="BRO68" s="5"/>
      <c r="BRP68" s="5"/>
      <c r="BRQ68" s="5"/>
      <c r="BRR68" s="5"/>
      <c r="BRS68" s="5"/>
      <c r="BRT68" s="5"/>
      <c r="BRU68" s="5"/>
      <c r="BRV68" s="5"/>
      <c r="BRW68" s="5"/>
      <c r="BRX68" s="5"/>
      <c r="BRY68" s="5"/>
      <c r="BRZ68" s="5"/>
      <c r="BSA68" s="5"/>
      <c r="BSB68" s="5"/>
      <c r="BSC68" s="5"/>
      <c r="BSD68" s="5"/>
      <c r="BSE68" s="5"/>
      <c r="BSF68" s="5"/>
      <c r="BSG68" s="5"/>
      <c r="BSH68" s="5"/>
      <c r="BSI68" s="5"/>
      <c r="BSJ68" s="5"/>
      <c r="BSK68" s="5"/>
      <c r="BSL68" s="5"/>
      <c r="BSM68" s="5"/>
      <c r="BSN68" s="5"/>
      <c r="BSO68" s="5"/>
      <c r="BSP68" s="5"/>
      <c r="BSQ68" s="5"/>
      <c r="BSR68" s="5"/>
      <c r="BSS68" s="5"/>
      <c r="BST68" s="5"/>
      <c r="BSU68" s="5"/>
      <c r="BSV68" s="5"/>
      <c r="BSW68" s="5"/>
      <c r="BSX68" s="5"/>
      <c r="BSY68" s="5"/>
      <c r="BSZ68" s="5"/>
      <c r="BTA68" s="5"/>
      <c r="BTB68" s="5"/>
      <c r="BTC68" s="5"/>
      <c r="BTD68" s="5"/>
      <c r="BTE68" s="5"/>
      <c r="BTF68" s="5"/>
      <c r="BTG68" s="5"/>
      <c r="BTH68" s="5"/>
      <c r="BTI68" s="5"/>
      <c r="BTJ68" s="5"/>
      <c r="BTK68" s="5"/>
      <c r="BTL68" s="5"/>
      <c r="BTM68" s="5"/>
      <c r="BTN68" s="5"/>
      <c r="BTO68" s="5"/>
      <c r="BTP68" s="5"/>
      <c r="BTQ68" s="5"/>
      <c r="BTR68" s="5"/>
      <c r="BTS68" s="5"/>
      <c r="BTT68" s="5"/>
      <c r="BTU68" s="5"/>
      <c r="BTV68" s="5"/>
      <c r="BTW68" s="5"/>
      <c r="BTX68" s="5"/>
      <c r="BTY68" s="5"/>
      <c r="BTZ68" s="5"/>
      <c r="BUA68" s="5"/>
      <c r="BUB68" s="5"/>
      <c r="BUC68" s="5"/>
      <c r="BUD68" s="5"/>
      <c r="BUE68" s="5"/>
      <c r="BUF68" s="5"/>
      <c r="BUG68" s="5"/>
      <c r="BUH68" s="5"/>
      <c r="BUI68" s="5"/>
      <c r="BUJ68" s="5"/>
      <c r="BUK68" s="5"/>
      <c r="BUL68" s="5"/>
      <c r="BUM68" s="5"/>
      <c r="BUN68" s="5"/>
      <c r="BUO68" s="5"/>
      <c r="BUP68" s="5"/>
      <c r="BUQ68" s="5"/>
      <c r="BUR68" s="5"/>
      <c r="BUS68" s="5"/>
      <c r="BUT68" s="5"/>
      <c r="BUU68" s="5"/>
      <c r="BUV68" s="5"/>
      <c r="BUW68" s="5"/>
      <c r="BUX68" s="5"/>
      <c r="BUY68" s="5"/>
      <c r="BUZ68" s="5"/>
      <c r="BVA68" s="5"/>
      <c r="BVB68" s="5"/>
      <c r="BVC68" s="5"/>
      <c r="BVD68" s="5"/>
      <c r="BVE68" s="5"/>
      <c r="BVF68" s="5"/>
      <c r="BVG68" s="5"/>
      <c r="BVH68" s="5"/>
      <c r="BVI68" s="5"/>
      <c r="BVJ68" s="5"/>
      <c r="BVK68" s="5"/>
      <c r="BVL68" s="5"/>
      <c r="BVM68" s="5"/>
      <c r="BVN68" s="5"/>
      <c r="BVO68" s="5"/>
      <c r="BVP68" s="5"/>
      <c r="BVQ68" s="5"/>
      <c r="BVR68" s="5"/>
      <c r="BVS68" s="5"/>
      <c r="BVT68" s="5"/>
      <c r="BVU68" s="5"/>
      <c r="BVV68" s="5"/>
      <c r="BVW68" s="5"/>
      <c r="BVX68" s="5"/>
      <c r="BVY68" s="5"/>
      <c r="BVZ68" s="5"/>
      <c r="BWA68" s="5"/>
      <c r="BWB68" s="5"/>
      <c r="BWC68" s="5"/>
      <c r="BWD68" s="5"/>
      <c r="BWE68" s="5"/>
      <c r="BWF68" s="5"/>
      <c r="BWG68" s="5"/>
      <c r="BWH68" s="5"/>
      <c r="BWI68" s="5"/>
      <c r="BWJ68" s="5"/>
      <c r="BWK68" s="5"/>
      <c r="BWL68" s="5"/>
      <c r="BWM68" s="5"/>
      <c r="BWN68" s="5"/>
      <c r="BWO68" s="5"/>
      <c r="BWP68" s="5"/>
      <c r="BWQ68" s="5"/>
      <c r="BWR68" s="5"/>
      <c r="BWS68" s="5"/>
      <c r="BWT68" s="5"/>
      <c r="BWU68" s="5"/>
      <c r="BWV68" s="5"/>
      <c r="BWW68" s="5"/>
      <c r="BWX68" s="5"/>
      <c r="BWY68" s="5"/>
      <c r="BWZ68" s="5"/>
      <c r="BXA68" s="5"/>
      <c r="BXB68" s="5"/>
      <c r="BXC68" s="5"/>
      <c r="BXD68" s="5"/>
      <c r="BXE68" s="5"/>
      <c r="BXF68" s="5"/>
      <c r="BXG68" s="5"/>
      <c r="BXH68" s="5"/>
      <c r="BXI68" s="5"/>
      <c r="BXJ68" s="5"/>
      <c r="BXK68" s="5"/>
      <c r="BXL68" s="5"/>
    </row>
  </sheetData>
  <sheetProtection algorithmName="SHA-512" hashValue="FUQDJbDSMbngKA7PigcfJfhDfvsH5cuYxgOgC1v6ie+5jezeuRc6LlHMZA56YvplAHIUdqOrLrri+l6UKEABPg==" saltValue="1rQO1dhaovM9xt1HNGvmaA==" spinCount="100000" sheet="1" formatColumns="0" autoFilter="0"/>
  <autoFilter ref="A3:J61" xr:uid="{00000000-0009-0000-0000-000004000000}"/>
  <mergeCells count="3">
    <mergeCell ref="A67:C67"/>
    <mergeCell ref="A68:I68"/>
    <mergeCell ref="I4:I61"/>
  </mergeCells>
  <pageMargins left="0.70866141732283472" right="0.70866141732283472" top="0.19685039370078741" bottom="0.74803149606299213" header="0.31496062992125984" footer="0.31496062992125984"/>
  <pageSetup paperSize="9" scale="10" fitToHeight="16" orientation="landscape" r:id="rId1"/>
  <headerFooter alignWithMargins="0">
    <oddFooter>&amp;L&amp;6All prices listed are in Australian Dollars.	Price including GST is based on Australian GST rates.	Prices exclude freight and are subject to Somfy's Terms and Conditions of Trade.&amp;R&amp;6Page &amp;PEffective 1st March 2011Somfy Pty Limited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7"/>
  <sheetViews>
    <sheetView showGridLines="0" zoomScale="40" zoomScaleNormal="40" workbookViewId="0">
      <selection activeCell="AQ84" sqref="AQ84"/>
    </sheetView>
  </sheetViews>
  <sheetFormatPr defaultColWidth="8.81640625" defaultRowHeight="12.5" x14ac:dyDescent="0.25"/>
  <cols>
    <col min="1" max="1" width="69.453125" customWidth="1"/>
  </cols>
  <sheetData>
    <row r="1" spans="2:2" ht="80.150000000000006" customHeight="1" x14ac:dyDescent="0.25"/>
    <row r="7" spans="2:2" ht="25" x14ac:dyDescent="0.5">
      <c r="B7" s="55"/>
    </row>
  </sheetData>
  <sheetProtection algorithmName="SHA-512" hashValue="C78piFsiaC/fpSm/EZ1qr9+BzwnHPkxsL2UQ745DIPol/5RFk2m1TXQE0Yh8pLCNk/Rgjnty3+7+oQu8g86Gqg==" saltValue="mOua51bIUh3SI2wznYxbwQ==" spinCount="100000" sheet="1" objects="1" scenarios="1"/>
  <pageMargins left="0.7" right="0.7" top="0.75" bottom="0.75" header="0.3" footer="0.3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74935880EEDB144294C77AAF0306DF37" ma:contentTypeVersion="13" ma:contentTypeDescription="Create a new document." ma:contentTypeScope="" ma:versionID="388d6cf85b888cb352c0e7a07b79ec79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572f2fb1-3e62-48a4-be81-a1988ba65d82" targetNamespace="http://schemas.microsoft.com/office/2006/metadata/properties" ma:root="true" ma:fieldsID="ffd4daa90309d3edbf1f1adc8abb0e85" ns2:_="" ns3:_="" ns4:_="">
    <xsd:import namespace="20434CEC-F224-445D-89C8-DA7D5882575D"/>
    <xsd:import namespace="579f8234-1b3a-43c6-877d-00555ce149dc"/>
    <xsd:import namespace="572f2fb1-3e62-48a4-be81-a1988ba65d82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3:SharedWithUsers" minOccurs="0"/>
                <xsd:element ref="ns3:SharedWithDetail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taxonomyMulti="true" ma:sspId="4560a912-820e-4fa3-9fe9-00a4a9064378" ma:termSetId="3ac6d041-c917-422f-9282-66ea33c5c43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4560a912-820e-4fa3-9fe9-00a4a9064378" ma:termSetId="8b5d468f-06c9-4f1d-a6b4-0e5e089ccb3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description="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f2fb1-3e62-48a4-be81-a1988ba65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F8EB47-6903-485F-8035-00ED315CA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34CEC-F224-445D-89C8-DA7D5882575D"/>
    <ds:schemaRef ds:uri="579f8234-1b3a-43c6-877d-00555ce149dc"/>
    <ds:schemaRef ds:uri="572f2fb1-3e62-48a4-be81-a1988ba65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D7D87-7F23-4A74-BEC3-60F171328427}">
  <ds:schemaRefs>
    <ds:schemaRef ds:uri="http://purl.org/dc/terms/"/>
    <ds:schemaRef ds:uri="http://schemas.openxmlformats.org/package/2006/metadata/core-properties"/>
    <ds:schemaRef ds:uri="20434CEC-F224-445D-89C8-DA7D5882575D"/>
    <ds:schemaRef ds:uri="http://purl.org/dc/dcmitype/"/>
    <ds:schemaRef ds:uri="579f8234-1b3a-43c6-877d-00555ce149dc"/>
    <ds:schemaRef ds:uri="572f2fb1-3e62-48a4-be81-a1988ba65d8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7B57562-2907-4673-BEC3-A0871818B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Customer Details</vt:lpstr>
      <vt:lpstr>Motors</vt:lpstr>
      <vt:lpstr>Electronics</vt:lpstr>
      <vt:lpstr>Accessories&amp;Sundry</vt:lpstr>
      <vt:lpstr>Curtains</vt:lpstr>
      <vt:lpstr>Terms and Conditions</vt:lpstr>
      <vt:lpstr>'Accessories&amp;Sundry'!Print_Titles</vt:lpstr>
      <vt:lpstr>Curtains!Print_Titles</vt:lpstr>
      <vt:lpstr>Electronics!Print_Titles</vt:lpstr>
      <vt:lpstr>Motors!Print_Titles</vt:lpstr>
    </vt:vector>
  </TitlesOfParts>
  <Company>Somfy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Salis</dc:creator>
  <cp:lastModifiedBy>MAIDIOTIS Mary</cp:lastModifiedBy>
  <cp:lastPrinted>2016-05-27T04:24:09Z</cp:lastPrinted>
  <dcterms:created xsi:type="dcterms:W3CDTF">2008-06-04T06:17:32Z</dcterms:created>
  <dcterms:modified xsi:type="dcterms:W3CDTF">2020-07-16T23:04:54Z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0x010100E9198A4C9DBE41DC9E4CEB39D1D3D20B0074935880EEDB144294C77AAF0306DF37</vt:lpwstr>
  </property>
  <property fmtid="{D5CDD505-2E9C-101B-9397-08002B2CF9AE}" pid="3" name="SomfyTags">
    <vt:lpwstr/>
  </property>
  <property fmtid="{D5CDD505-2E9C-101B-9397-08002B2CF9AE}" pid="4" name="Order">
    <vt:r8>100</vt:r8>
  </property>
  <property fmtid="{D5CDD505-2E9C-101B-9397-08002B2CF9AE}" pid="5" name="SomfyDocumentType">
    <vt:lpwstr/>
  </property>
  <property fmtid="{D5CDD505-2E9C-101B-9397-08002B2CF9AE}" pid="6" name="MSIP_Label_afcb221a-6e97-4d92-b656-ecf531a71c86_Enabled">
    <vt:lpwstr>true</vt:lpwstr>
  </property>
  <property fmtid="{D5CDD505-2E9C-101B-9397-08002B2CF9AE}" pid="7" name="MSIP_Label_afcb221a-6e97-4d92-b656-ecf531a71c86_SetDate">
    <vt:lpwstr>2019-07-26T03:35:02Z</vt:lpwstr>
  </property>
  <property fmtid="{D5CDD505-2E9C-101B-9397-08002B2CF9AE}" pid="8" name="MSIP_Label_afcb221a-6e97-4d92-b656-ecf531a71c86_Method">
    <vt:lpwstr>Standard</vt:lpwstr>
  </property>
  <property fmtid="{D5CDD505-2E9C-101B-9397-08002B2CF9AE}" pid="9" name="MSIP_Label_afcb221a-6e97-4d92-b656-ecf531a71c86_Name">
    <vt:lpwstr>General</vt:lpwstr>
  </property>
  <property fmtid="{D5CDD505-2E9C-101B-9397-08002B2CF9AE}" pid="10" name="MSIP_Label_afcb221a-6e97-4d92-b656-ecf531a71c86_SiteId">
    <vt:lpwstr>6f2633ea-c60d-4a07-be1c-b5cd19f27133</vt:lpwstr>
  </property>
  <property fmtid="{D5CDD505-2E9C-101B-9397-08002B2CF9AE}" pid="11" name="MSIP_Label_afcb221a-6e97-4d92-b656-ecf531a71c86_ActionId">
    <vt:lpwstr>e3084ce8-5cef-4d39-ba2c-000046757716</vt:lpwstr>
  </property>
</Properties>
</file>