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aidma01\Somfy\BU Oceania - Marketing2\RRP Price List\2021\"/>
    </mc:Choice>
  </mc:AlternateContent>
  <xr:revisionPtr revIDLastSave="31" documentId="8_{1DD809F4-E01E-4A6A-BDC2-133C262191BC}" xr6:coauthVersionLast="44" xr6:coauthVersionMax="45" xr10:uidLastSave="{49BBA5D0-0111-4D23-BDA7-7F56380BEEA9}"/>
  <bookViews>
    <workbookView xWindow="-110" yWindow="-110" windowWidth="19420" windowHeight="10420" xr2:uid="{00000000-000D-0000-FFFF-FFFF00000000}"/>
  </bookViews>
  <sheets>
    <sheet name="Customer Details" sheetId="16" r:id="rId1"/>
    <sheet name="Motors" sheetId="11" r:id="rId2"/>
    <sheet name="Electronics" sheetId="15" r:id="rId3"/>
    <sheet name="Accessories&amp;Sundry" sheetId="14" r:id="rId4"/>
    <sheet name="Curtains" sheetId="20" r:id="rId5"/>
    <sheet name="Terms and Conditions" sheetId="19" r:id="rId6"/>
  </sheets>
  <externalReferences>
    <externalReference r:id="rId7"/>
  </externalReferences>
  <definedNames>
    <definedName name="_xlnm._FilterDatabase" localSheetId="3" hidden="1">'Accessories&amp;Sundry'!$A$3:$R$284</definedName>
    <definedName name="_xlnm._FilterDatabase" localSheetId="4" hidden="1">Curtains!$A$3:$K$83</definedName>
    <definedName name="_xlnm._FilterDatabase" localSheetId="2" hidden="1">Electronics!$A$3:$S$169</definedName>
    <definedName name="_xlnm._FilterDatabase" localSheetId="1" hidden="1">Motors!$A$3:$R$174</definedName>
    <definedName name="history">'[1]HSTRY-2009'!$A$5:$N$32</definedName>
    <definedName name="_xlnm.Print_Titles" localSheetId="3">'Accessories&amp;Sundry'!$1:$3</definedName>
    <definedName name="_xlnm.Print_Titles" localSheetId="4">Curtains!$1:$3</definedName>
    <definedName name="_xlnm.Print_Titles" localSheetId="2">Electronics!$1:$3</definedName>
    <definedName name="_xlnm.Print_Titles" localSheetId="1">Motors!$1:$3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4" i="20" l="1"/>
  <c r="H44" i="20" s="1"/>
  <c r="I44" i="20" s="1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45" i="20"/>
  <c r="K39" i="20"/>
  <c r="R35" i="14"/>
  <c r="G76" i="15" l="1"/>
  <c r="G39" i="20" l="1"/>
  <c r="K22" i="20" l="1"/>
  <c r="K23" i="20"/>
  <c r="G284" i="14" l="1"/>
  <c r="G282" i="14"/>
  <c r="G281" i="14"/>
  <c r="G280" i="14"/>
  <c r="G279" i="14"/>
  <c r="G278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5" i="14"/>
  <c r="G254" i="14"/>
  <c r="G253" i="14"/>
  <c r="G252" i="14"/>
  <c r="G251" i="14"/>
  <c r="G250" i="14"/>
  <c r="G249" i="14"/>
  <c r="G246" i="14"/>
  <c r="G245" i="14"/>
  <c r="G244" i="14"/>
  <c r="G243" i="14"/>
  <c r="G242" i="14"/>
  <c r="G240" i="14"/>
  <c r="G239" i="14"/>
  <c r="G238" i="14"/>
  <c r="G236" i="14"/>
  <c r="G235" i="14"/>
  <c r="G234" i="14"/>
  <c r="G233" i="14"/>
  <c r="G232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5" i="14"/>
  <c r="G214" i="14"/>
  <c r="G213" i="14"/>
  <c r="G212" i="14"/>
  <c r="G210" i="14"/>
  <c r="G209" i="14"/>
  <c r="G208" i="14"/>
  <c r="G206" i="14"/>
  <c r="G205" i="14"/>
  <c r="G204" i="14"/>
  <c r="G203" i="14"/>
  <c r="G202" i="14"/>
  <c r="G200" i="14"/>
  <c r="G199" i="14"/>
  <c r="G198" i="14"/>
  <c r="G197" i="14"/>
  <c r="G196" i="14"/>
  <c r="G195" i="14"/>
  <c r="G194" i="14"/>
  <c r="G192" i="14"/>
  <c r="G191" i="14"/>
  <c r="G190" i="14"/>
  <c r="G189" i="14"/>
  <c r="G188" i="14"/>
  <c r="G187" i="14"/>
  <c r="G185" i="14"/>
  <c r="G184" i="14"/>
  <c r="G183" i="14"/>
  <c r="G182" i="14"/>
  <c r="G181" i="14"/>
  <c r="G179" i="14"/>
  <c r="G178" i="14"/>
  <c r="G177" i="14"/>
  <c r="G175" i="14"/>
  <c r="G172" i="14"/>
  <c r="G171" i="14"/>
  <c r="G170" i="14"/>
  <c r="G169" i="14"/>
  <c r="G168" i="14"/>
  <c r="G167" i="14"/>
  <c r="G166" i="14"/>
  <c r="G165" i="14"/>
  <c r="G164" i="14"/>
  <c r="G162" i="14"/>
  <c r="G161" i="14"/>
  <c r="G160" i="14"/>
  <c r="G159" i="14"/>
  <c r="G158" i="14"/>
  <c r="G156" i="14"/>
  <c r="G155" i="14"/>
  <c r="G152" i="14"/>
  <c r="G151" i="14"/>
  <c r="G150" i="14"/>
  <c r="G149" i="14"/>
  <c r="G147" i="14"/>
  <c r="G146" i="14"/>
  <c r="G145" i="14"/>
  <c r="G144" i="14"/>
  <c r="G143" i="14"/>
  <c r="G142" i="14"/>
  <c r="G141" i="14"/>
  <c r="G140" i="14"/>
  <c r="G139" i="14"/>
  <c r="G137" i="14"/>
  <c r="G136" i="14"/>
  <c r="G135" i="14"/>
  <c r="G132" i="14"/>
  <c r="G131" i="14"/>
  <c r="G130" i="14"/>
  <c r="G129" i="14"/>
  <c r="G127" i="14"/>
  <c r="G124" i="14"/>
  <c r="G123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6" i="14"/>
  <c r="G105" i="14"/>
  <c r="G103" i="14"/>
  <c r="G102" i="14"/>
  <c r="G101" i="14"/>
  <c r="G100" i="14"/>
  <c r="G99" i="14"/>
  <c r="G77" i="14"/>
  <c r="G37" i="14"/>
  <c r="G35" i="14"/>
  <c r="G34" i="14"/>
  <c r="G33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31" i="14"/>
  <c r="G30" i="14"/>
  <c r="G29" i="14"/>
  <c r="G28" i="14"/>
  <c r="G27" i="14"/>
  <c r="G26" i="14"/>
  <c r="G25" i="14"/>
  <c r="G24" i="14"/>
  <c r="G23" i="14"/>
  <c r="G22" i="14"/>
  <c r="G21" i="14"/>
  <c r="G19" i="14"/>
  <c r="G18" i="14"/>
  <c r="G17" i="14"/>
  <c r="G16" i="14"/>
  <c r="G15" i="14"/>
  <c r="G14" i="14"/>
  <c r="G13" i="14"/>
  <c r="G7" i="14"/>
  <c r="G8" i="14"/>
  <c r="G9" i="14"/>
  <c r="G10" i="14"/>
  <c r="G11" i="14"/>
  <c r="G6" i="14"/>
  <c r="H36" i="14"/>
  <c r="H35" i="14"/>
  <c r="H284" i="14"/>
  <c r="H67" i="20"/>
  <c r="H68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45" i="20"/>
  <c r="H39" i="20"/>
  <c r="I39" i="20" s="1"/>
  <c r="H23" i="20"/>
  <c r="I23" i="20" s="1"/>
  <c r="H22" i="20"/>
  <c r="I22" i="20" s="1"/>
  <c r="R135" i="15" l="1"/>
  <c r="H135" i="15" s="1"/>
  <c r="I135" i="15" s="1"/>
  <c r="R136" i="15"/>
  <c r="H136" i="15" s="1"/>
  <c r="I136" i="15" s="1"/>
  <c r="G136" i="15"/>
  <c r="G135" i="15"/>
  <c r="R161" i="15" l="1"/>
  <c r="H161" i="15" s="1"/>
  <c r="I161" i="15" s="1"/>
  <c r="R24" i="11"/>
  <c r="H24" i="11" s="1"/>
  <c r="I24" i="11" s="1"/>
  <c r="I45" i="20" l="1"/>
  <c r="K48" i="20" l="1"/>
  <c r="H48" i="20" s="1"/>
  <c r="K47" i="20"/>
  <c r="H47" i="20" s="1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R37" i="15" l="1"/>
  <c r="H37" i="15" s="1"/>
  <c r="I37" i="15" s="1"/>
  <c r="R36" i="15"/>
  <c r="H36" i="15" s="1"/>
  <c r="I36" i="15" s="1"/>
  <c r="R101" i="11"/>
  <c r="H101" i="11" s="1"/>
  <c r="I101" i="11" s="1"/>
  <c r="R34" i="14" l="1"/>
  <c r="H34" i="14" s="1"/>
  <c r="R37" i="14"/>
  <c r="H37" i="14" s="1"/>
  <c r="R38" i="14"/>
  <c r="H38" i="14" s="1"/>
  <c r="R128" i="15" l="1"/>
  <c r="H128" i="15" s="1"/>
  <c r="I128" i="15" s="1"/>
  <c r="R11" i="11"/>
  <c r="H11" i="11" s="1"/>
  <c r="I11" i="11" s="1"/>
  <c r="R12" i="11"/>
  <c r="H12" i="11" s="1"/>
  <c r="I12" i="11" s="1"/>
  <c r="R139" i="15"/>
  <c r="H139" i="15" s="1"/>
  <c r="I139" i="15" s="1"/>
  <c r="R140" i="15"/>
  <c r="H140" i="15" s="1"/>
  <c r="I140" i="15" s="1"/>
  <c r="R141" i="15"/>
  <c r="H141" i="15" s="1"/>
  <c r="I141" i="15" s="1"/>
  <c r="R28" i="11" l="1"/>
  <c r="H28" i="11" s="1"/>
  <c r="I28" i="11" s="1"/>
  <c r="R166" i="15" l="1"/>
  <c r="H166" i="15" s="1"/>
  <c r="I166" i="15" s="1"/>
  <c r="K81" i="20" l="1"/>
  <c r="H81" i="20" s="1"/>
  <c r="K20" i="20"/>
  <c r="H20" i="20" s="1"/>
  <c r="R22" i="11"/>
  <c r="H22" i="11" s="1"/>
  <c r="I22" i="11" s="1"/>
  <c r="R23" i="11"/>
  <c r="H23" i="11" s="1"/>
  <c r="I23" i="11" s="1"/>
  <c r="R25" i="11"/>
  <c r="H25" i="11" s="1"/>
  <c r="I25" i="11" s="1"/>
  <c r="R29" i="11" l="1"/>
  <c r="H29" i="11" s="1"/>
  <c r="I29" i="11" s="1"/>
  <c r="R20" i="11"/>
  <c r="H20" i="11" s="1"/>
  <c r="I20" i="11" s="1"/>
  <c r="R165" i="15" l="1"/>
  <c r="H165" i="15" s="1"/>
  <c r="I165" i="15" s="1"/>
  <c r="R167" i="15"/>
  <c r="H167" i="15" s="1"/>
  <c r="I167" i="15" s="1"/>
  <c r="I20" i="20" l="1"/>
  <c r="K19" i="20"/>
  <c r="I284" i="14"/>
  <c r="R33" i="15"/>
  <c r="H33" i="15" s="1"/>
  <c r="I33" i="15" s="1"/>
  <c r="R34" i="15"/>
  <c r="H34" i="15" s="1"/>
  <c r="I34" i="15" s="1"/>
  <c r="R56" i="15"/>
  <c r="H56" i="15" s="1"/>
  <c r="I56" i="15" s="1"/>
  <c r="R57" i="15"/>
  <c r="H57" i="15" s="1"/>
  <c r="I57" i="15" s="1"/>
  <c r="R164" i="15"/>
  <c r="H164" i="15" s="1"/>
  <c r="I164" i="15" s="1"/>
  <c r="H19" i="20" l="1"/>
  <c r="I19" i="20" s="1"/>
  <c r="K51" i="20"/>
  <c r="H51" i="20" s="1"/>
  <c r="R28" i="15"/>
  <c r="H28" i="15" s="1"/>
  <c r="I28" i="15" s="1"/>
  <c r="R31" i="15"/>
  <c r="H31" i="15" s="1"/>
  <c r="I31" i="15" s="1"/>
  <c r="I51" i="20" l="1"/>
  <c r="K9" i="20"/>
  <c r="H9" i="20" s="1"/>
  <c r="K10" i="20"/>
  <c r="H10" i="20" s="1"/>
  <c r="K16" i="20"/>
  <c r="H16" i="20" s="1"/>
  <c r="K17" i="20"/>
  <c r="H17" i="20" s="1"/>
  <c r="K52" i="20"/>
  <c r="H52" i="20" l="1"/>
  <c r="I52" i="20" s="1"/>
  <c r="R27" i="15"/>
  <c r="H27" i="15" s="1"/>
  <c r="I27" i="15" s="1"/>
  <c r="R30" i="15"/>
  <c r="H30" i="15" s="1"/>
  <c r="I30" i="15" s="1"/>
  <c r="K69" i="20" l="1"/>
  <c r="K50" i="20"/>
  <c r="I48" i="20" s="1"/>
  <c r="I16" i="20"/>
  <c r="I17" i="20"/>
  <c r="I9" i="20"/>
  <c r="I10" i="20"/>
  <c r="R29" i="15" l="1"/>
  <c r="K41" i="20"/>
  <c r="K5" i="20"/>
  <c r="K6" i="20"/>
  <c r="K8" i="20"/>
  <c r="R9" i="14"/>
  <c r="K83" i="20"/>
  <c r="I81" i="20"/>
  <c r="K80" i="20"/>
  <c r="K79" i="20"/>
  <c r="K78" i="20"/>
  <c r="K77" i="20"/>
  <c r="K76" i="20"/>
  <c r="K74" i="20"/>
  <c r="K73" i="20"/>
  <c r="K72" i="20"/>
  <c r="K71" i="20"/>
  <c r="K70" i="20"/>
  <c r="K49" i="20"/>
  <c r="K46" i="20"/>
  <c r="K43" i="20"/>
  <c r="K42" i="20"/>
  <c r="K40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15" i="20"/>
  <c r="K14" i="20"/>
  <c r="K13" i="20"/>
  <c r="K12" i="20"/>
  <c r="K7" i="20"/>
  <c r="I3" i="20"/>
  <c r="H3" i="20"/>
  <c r="R278" i="14"/>
  <c r="R145" i="15"/>
  <c r="H145" i="15" s="1"/>
  <c r="I145" i="15" s="1"/>
  <c r="R144" i="15"/>
  <c r="H144" i="15" s="1"/>
  <c r="I144" i="15" s="1"/>
  <c r="R134" i="15"/>
  <c r="H134" i="15" s="1"/>
  <c r="I134" i="15" s="1"/>
  <c r="R137" i="15"/>
  <c r="H137" i="15" s="1"/>
  <c r="I137" i="15" s="1"/>
  <c r="R138" i="15"/>
  <c r="H138" i="15" s="1"/>
  <c r="I138" i="15" s="1"/>
  <c r="R133" i="15"/>
  <c r="H133" i="15" s="1"/>
  <c r="I133" i="15" s="1"/>
  <c r="R121" i="15"/>
  <c r="H121" i="15" s="1"/>
  <c r="I121" i="15" s="1"/>
  <c r="R120" i="15"/>
  <c r="H120" i="15" s="1"/>
  <c r="I120" i="15" s="1"/>
  <c r="R108" i="11"/>
  <c r="H108" i="11" s="1"/>
  <c r="I108" i="11" s="1"/>
  <c r="R102" i="11"/>
  <c r="H102" i="11" s="1"/>
  <c r="I102" i="11" s="1"/>
  <c r="R109" i="11"/>
  <c r="H109" i="11" s="1"/>
  <c r="I109" i="11" s="1"/>
  <c r="R103" i="11"/>
  <c r="H103" i="11" s="1"/>
  <c r="I103" i="11" s="1"/>
  <c r="R110" i="11"/>
  <c r="H110" i="11" s="1"/>
  <c r="I110" i="11" s="1"/>
  <c r="R104" i="11"/>
  <c r="H104" i="11" s="1"/>
  <c r="I104" i="11" s="1"/>
  <c r="R111" i="11"/>
  <c r="H111" i="11" s="1"/>
  <c r="I111" i="11" s="1"/>
  <c r="R105" i="11"/>
  <c r="H105" i="11" s="1"/>
  <c r="I105" i="11" s="1"/>
  <c r="R112" i="11"/>
  <c r="H112" i="11" s="1"/>
  <c r="I112" i="11" s="1"/>
  <c r="R19" i="11"/>
  <c r="H19" i="11" s="1"/>
  <c r="I19" i="11" s="1"/>
  <c r="R282" i="14"/>
  <c r="R281" i="14"/>
  <c r="R19" i="14"/>
  <c r="R18" i="14"/>
  <c r="R17" i="14"/>
  <c r="R16" i="14"/>
  <c r="R15" i="14"/>
  <c r="R14" i="14"/>
  <c r="R13" i="14"/>
  <c r="R10" i="14"/>
  <c r="R8" i="14"/>
  <c r="R163" i="15"/>
  <c r="H163" i="15" s="1"/>
  <c r="I163" i="15" s="1"/>
  <c r="R162" i="15"/>
  <c r="H162" i="15" s="1"/>
  <c r="I162" i="15" s="1"/>
  <c r="R69" i="15"/>
  <c r="H69" i="15" s="1"/>
  <c r="I69" i="15" s="1"/>
  <c r="R68" i="15"/>
  <c r="H68" i="15" s="1"/>
  <c r="I68" i="15" s="1"/>
  <c r="R27" i="11"/>
  <c r="H27" i="11" s="1"/>
  <c r="I27" i="11" s="1"/>
  <c r="R5" i="15"/>
  <c r="H5" i="15" s="1"/>
  <c r="I5" i="15" s="1"/>
  <c r="R7" i="15"/>
  <c r="H7" i="15" s="1"/>
  <c r="I7" i="15" s="1"/>
  <c r="R8" i="15"/>
  <c r="H8" i="15" s="1"/>
  <c r="I8" i="15" s="1"/>
  <c r="R9" i="15"/>
  <c r="H9" i="15" s="1"/>
  <c r="I9" i="15" s="1"/>
  <c r="R10" i="15"/>
  <c r="H10" i="15" s="1"/>
  <c r="I10" i="15" s="1"/>
  <c r="R11" i="15"/>
  <c r="R12" i="15"/>
  <c r="H12" i="15" s="1"/>
  <c r="I12" i="15" s="1"/>
  <c r="R13" i="15"/>
  <c r="H13" i="15" s="1"/>
  <c r="I13" i="15" s="1"/>
  <c r="R14" i="15"/>
  <c r="H14" i="15" s="1"/>
  <c r="I14" i="15" s="1"/>
  <c r="R15" i="15"/>
  <c r="H15" i="15" s="1"/>
  <c r="I15" i="15" s="1"/>
  <c r="R16" i="15"/>
  <c r="R17" i="15"/>
  <c r="H17" i="15" s="1"/>
  <c r="I17" i="15" s="1"/>
  <c r="R18" i="15"/>
  <c r="H18" i="15" s="1"/>
  <c r="I18" i="15" s="1"/>
  <c r="R19" i="15"/>
  <c r="H19" i="15" s="1"/>
  <c r="I19" i="15" s="1"/>
  <c r="R20" i="15"/>
  <c r="H20" i="15" s="1"/>
  <c r="I20" i="15" s="1"/>
  <c r="R98" i="11"/>
  <c r="H98" i="11" s="1"/>
  <c r="I98" i="11" s="1"/>
  <c r="R97" i="11"/>
  <c r="H97" i="11" s="1"/>
  <c r="I97" i="11" s="1"/>
  <c r="R95" i="11"/>
  <c r="H95" i="11" s="1"/>
  <c r="I95" i="11" s="1"/>
  <c r="R94" i="11"/>
  <c r="H94" i="11" s="1"/>
  <c r="I94" i="11" s="1"/>
  <c r="R91" i="11"/>
  <c r="H91" i="11" s="1"/>
  <c r="I91" i="11" s="1"/>
  <c r="R90" i="11"/>
  <c r="H90" i="11" s="1"/>
  <c r="I90" i="11" s="1"/>
  <c r="R143" i="14"/>
  <c r="R142" i="14"/>
  <c r="I37" i="14"/>
  <c r="R96" i="11"/>
  <c r="R92" i="11"/>
  <c r="R16" i="11"/>
  <c r="H16" i="11" s="1"/>
  <c r="I16" i="11" s="1"/>
  <c r="R14" i="11"/>
  <c r="H14" i="11" s="1"/>
  <c r="I14" i="11" s="1"/>
  <c r="R15" i="11"/>
  <c r="H15" i="11" s="1"/>
  <c r="I15" i="11" s="1"/>
  <c r="R93" i="11"/>
  <c r="H93" i="11" s="1"/>
  <c r="I93" i="11" s="1"/>
  <c r="R89" i="11"/>
  <c r="R6" i="11"/>
  <c r="R7" i="11"/>
  <c r="H7" i="11" s="1"/>
  <c r="I7" i="11" s="1"/>
  <c r="R8" i="11"/>
  <c r="H8" i="11" s="1"/>
  <c r="I8" i="11" s="1"/>
  <c r="R9" i="11"/>
  <c r="R10" i="11"/>
  <c r="H10" i="11" s="1"/>
  <c r="I10" i="11" s="1"/>
  <c r="R13" i="11"/>
  <c r="R30" i="11"/>
  <c r="R31" i="11"/>
  <c r="H31" i="11" s="1"/>
  <c r="I31" i="11" s="1"/>
  <c r="R32" i="11"/>
  <c r="H32" i="11" s="1"/>
  <c r="I32" i="11" s="1"/>
  <c r="R33" i="11"/>
  <c r="H33" i="11" s="1"/>
  <c r="I33" i="11" s="1"/>
  <c r="R34" i="11"/>
  <c r="H34" i="11" s="1"/>
  <c r="I34" i="11" s="1"/>
  <c r="R35" i="11"/>
  <c r="H35" i="11" s="1"/>
  <c r="I35" i="11" s="1"/>
  <c r="R36" i="11"/>
  <c r="H36" i="11" s="1"/>
  <c r="I36" i="11" s="1"/>
  <c r="R37" i="11"/>
  <c r="R38" i="11"/>
  <c r="H38" i="11" s="1"/>
  <c r="I38" i="11" s="1"/>
  <c r="R39" i="11"/>
  <c r="H39" i="11" s="1"/>
  <c r="I39" i="11" s="1"/>
  <c r="R40" i="11"/>
  <c r="H40" i="11" s="1"/>
  <c r="I40" i="11" s="1"/>
  <c r="R41" i="11"/>
  <c r="H41" i="11" s="1"/>
  <c r="I41" i="11" s="1"/>
  <c r="R42" i="11"/>
  <c r="H42" i="11" s="1"/>
  <c r="I42" i="11" s="1"/>
  <c r="R43" i="11"/>
  <c r="H43" i="11" s="1"/>
  <c r="I43" i="11" s="1"/>
  <c r="R44" i="11"/>
  <c r="R45" i="11"/>
  <c r="H45" i="11" s="1"/>
  <c r="I45" i="11" s="1"/>
  <c r="R46" i="11"/>
  <c r="H46" i="11" s="1"/>
  <c r="I46" i="11" s="1"/>
  <c r="R47" i="11"/>
  <c r="H47" i="11" s="1"/>
  <c r="I47" i="11" s="1"/>
  <c r="R48" i="11"/>
  <c r="H48" i="11" s="1"/>
  <c r="I48" i="11" s="1"/>
  <c r="R49" i="11"/>
  <c r="H49" i="11" s="1"/>
  <c r="I49" i="11" s="1"/>
  <c r="R50" i="11"/>
  <c r="H50" i="11" s="1"/>
  <c r="I50" i="11" s="1"/>
  <c r="R51" i="11"/>
  <c r="R52" i="11"/>
  <c r="H52" i="11" s="1"/>
  <c r="I52" i="11" s="1"/>
  <c r="R53" i="11"/>
  <c r="H53" i="11" s="1"/>
  <c r="I53" i="11" s="1"/>
  <c r="R54" i="11"/>
  <c r="H54" i="11" s="1"/>
  <c r="I54" i="11" s="1"/>
  <c r="R55" i="11"/>
  <c r="H55" i="11" s="1"/>
  <c r="I55" i="11" s="1"/>
  <c r="R56" i="11"/>
  <c r="R57" i="11"/>
  <c r="H57" i="11" s="1"/>
  <c r="I57" i="11" s="1"/>
  <c r="R58" i="11"/>
  <c r="H58" i="11" s="1"/>
  <c r="I58" i="11" s="1"/>
  <c r="R59" i="11"/>
  <c r="H59" i="11" s="1"/>
  <c r="I59" i="11" s="1"/>
  <c r="R60" i="11"/>
  <c r="H60" i="11" s="1"/>
  <c r="I60" i="11" s="1"/>
  <c r="R61" i="11"/>
  <c r="H61" i="11" s="1"/>
  <c r="I61" i="11" s="1"/>
  <c r="R62" i="11"/>
  <c r="H62" i="11" s="1"/>
  <c r="I62" i="11" s="1"/>
  <c r="R63" i="11"/>
  <c r="H63" i="11" s="1"/>
  <c r="I63" i="11" s="1"/>
  <c r="R64" i="11"/>
  <c r="H64" i="11" s="1"/>
  <c r="I64" i="11" s="1"/>
  <c r="R65" i="11"/>
  <c r="H65" i="11" s="1"/>
  <c r="I65" i="11" s="1"/>
  <c r="R66" i="11"/>
  <c r="H66" i="11" s="1"/>
  <c r="I66" i="11" s="1"/>
  <c r="R67" i="11"/>
  <c r="R68" i="11"/>
  <c r="H68" i="11" s="1"/>
  <c r="I68" i="11" s="1"/>
  <c r="R69" i="11"/>
  <c r="H69" i="11" s="1"/>
  <c r="I69" i="11" s="1"/>
  <c r="R70" i="11"/>
  <c r="H70" i="11" s="1"/>
  <c r="I70" i="11" s="1"/>
  <c r="R71" i="11"/>
  <c r="H71" i="11" s="1"/>
  <c r="I71" i="11" s="1"/>
  <c r="R72" i="11"/>
  <c r="H72" i="11" s="1"/>
  <c r="I72" i="11" s="1"/>
  <c r="R73" i="11"/>
  <c r="R74" i="11"/>
  <c r="H74" i="11" s="1"/>
  <c r="I74" i="11" s="1"/>
  <c r="R75" i="11"/>
  <c r="H75" i="11" s="1"/>
  <c r="I75" i="11" s="1"/>
  <c r="R76" i="11"/>
  <c r="H76" i="11" s="1"/>
  <c r="I76" i="11" s="1"/>
  <c r="R77" i="11"/>
  <c r="H77" i="11" s="1"/>
  <c r="I77" i="11" s="1"/>
  <c r="R78" i="11"/>
  <c r="H78" i="11" s="1"/>
  <c r="I78" i="11" s="1"/>
  <c r="R79" i="11"/>
  <c r="H79" i="11" s="1"/>
  <c r="I79" i="11" s="1"/>
  <c r="R80" i="11"/>
  <c r="H80" i="11" s="1"/>
  <c r="I80" i="11" s="1"/>
  <c r="R81" i="11"/>
  <c r="H81" i="11" s="1"/>
  <c r="I81" i="11" s="1"/>
  <c r="R82" i="11"/>
  <c r="H82" i="11" s="1"/>
  <c r="I82" i="11" s="1"/>
  <c r="R83" i="11"/>
  <c r="H83" i="11" s="1"/>
  <c r="I83" i="11" s="1"/>
  <c r="R84" i="11"/>
  <c r="R85" i="11"/>
  <c r="H85" i="11" s="1"/>
  <c r="I85" i="11" s="1"/>
  <c r="R86" i="11"/>
  <c r="H86" i="11" s="1"/>
  <c r="I86" i="11" s="1"/>
  <c r="R87" i="11"/>
  <c r="H87" i="11" s="1"/>
  <c r="I87" i="11" s="1"/>
  <c r="R88" i="11"/>
  <c r="H88" i="11" s="1"/>
  <c r="I88" i="11" s="1"/>
  <c r="R113" i="11"/>
  <c r="R114" i="11"/>
  <c r="H114" i="11" s="1"/>
  <c r="I114" i="11" s="1"/>
  <c r="R115" i="11"/>
  <c r="H115" i="11" s="1"/>
  <c r="I115" i="11" s="1"/>
  <c r="R116" i="11"/>
  <c r="R117" i="11"/>
  <c r="H117" i="11" s="1"/>
  <c r="I117" i="11" s="1"/>
  <c r="R118" i="11"/>
  <c r="H118" i="11" s="1"/>
  <c r="I118" i="11" s="1"/>
  <c r="R119" i="11"/>
  <c r="H119" i="11" s="1"/>
  <c r="I119" i="11" s="1"/>
  <c r="R120" i="11"/>
  <c r="R121" i="11"/>
  <c r="H121" i="11" s="1"/>
  <c r="I121" i="11" s="1"/>
  <c r="R132" i="11"/>
  <c r="R133" i="11"/>
  <c r="H133" i="11" s="1"/>
  <c r="I133" i="11" s="1"/>
  <c r="R134" i="11"/>
  <c r="H134" i="11" s="1"/>
  <c r="I134" i="11" s="1"/>
  <c r="R135" i="11"/>
  <c r="H135" i="11" s="1"/>
  <c r="I135" i="11" s="1"/>
  <c r="R136" i="11"/>
  <c r="H136" i="11" s="1"/>
  <c r="I136" i="11" s="1"/>
  <c r="R137" i="11"/>
  <c r="H137" i="11" s="1"/>
  <c r="I137" i="11" s="1"/>
  <c r="R138" i="11"/>
  <c r="R139" i="11"/>
  <c r="H139" i="11" s="1"/>
  <c r="I139" i="11" s="1"/>
  <c r="R140" i="11"/>
  <c r="H140" i="11" s="1"/>
  <c r="I140" i="11" s="1"/>
  <c r="R141" i="11"/>
  <c r="H141" i="11" s="1"/>
  <c r="I141" i="11" s="1"/>
  <c r="R142" i="11"/>
  <c r="R143" i="11"/>
  <c r="H143" i="11" s="1"/>
  <c r="I143" i="11" s="1"/>
  <c r="R144" i="11"/>
  <c r="H144" i="11" s="1"/>
  <c r="I144" i="11" s="1"/>
  <c r="R145" i="11"/>
  <c r="H145" i="11" s="1"/>
  <c r="I145" i="11" s="1"/>
  <c r="R122" i="11"/>
  <c r="R123" i="11"/>
  <c r="H123" i="11" s="1"/>
  <c r="I123" i="11" s="1"/>
  <c r="R124" i="11"/>
  <c r="R125" i="11"/>
  <c r="H125" i="11" s="1"/>
  <c r="I125" i="11" s="1"/>
  <c r="R126" i="11"/>
  <c r="H126" i="11" s="1"/>
  <c r="I126" i="11" s="1"/>
  <c r="R127" i="11"/>
  <c r="H127" i="11" s="1"/>
  <c r="I127" i="11" s="1"/>
  <c r="R128" i="11"/>
  <c r="H128" i="11" s="1"/>
  <c r="I128" i="11" s="1"/>
  <c r="R129" i="11"/>
  <c r="H129" i="11" s="1"/>
  <c r="I129" i="11" s="1"/>
  <c r="R130" i="11"/>
  <c r="H130" i="11" s="1"/>
  <c r="I130" i="11" s="1"/>
  <c r="R131" i="11"/>
  <c r="H131" i="11" s="1"/>
  <c r="I131" i="11" s="1"/>
  <c r="R146" i="11"/>
  <c r="R147" i="11"/>
  <c r="H147" i="11" s="1"/>
  <c r="I147" i="11" s="1"/>
  <c r="R148" i="11"/>
  <c r="H148" i="11" s="1"/>
  <c r="I148" i="11" s="1"/>
  <c r="R149" i="11"/>
  <c r="H149" i="11" s="1"/>
  <c r="I149" i="11" s="1"/>
  <c r="R150" i="11"/>
  <c r="H150" i="11" s="1"/>
  <c r="I150" i="11" s="1"/>
  <c r="R151" i="11"/>
  <c r="R152" i="11"/>
  <c r="H152" i="11" s="1"/>
  <c r="I152" i="11" s="1"/>
  <c r="R153" i="11"/>
  <c r="H153" i="11" s="1"/>
  <c r="I153" i="11" s="1"/>
  <c r="R154" i="11"/>
  <c r="H154" i="11" s="1"/>
  <c r="I154" i="11" s="1"/>
  <c r="R155" i="11"/>
  <c r="H155" i="11" s="1"/>
  <c r="I155" i="11" s="1"/>
  <c r="R156" i="11"/>
  <c r="R157" i="11"/>
  <c r="H157" i="11" s="1"/>
  <c r="I157" i="11" s="1"/>
  <c r="R158" i="11"/>
  <c r="H158" i="11" s="1"/>
  <c r="I158" i="11" s="1"/>
  <c r="R159" i="11"/>
  <c r="R160" i="11"/>
  <c r="H160" i="11" s="1"/>
  <c r="I160" i="11" s="1"/>
  <c r="R161" i="11"/>
  <c r="H161" i="11" s="1"/>
  <c r="I161" i="11" s="1"/>
  <c r="R162" i="11"/>
  <c r="H162" i="11" s="1"/>
  <c r="I162" i="11" s="1"/>
  <c r="R163" i="11"/>
  <c r="H163" i="11" s="1"/>
  <c r="I163" i="11" s="1"/>
  <c r="R164" i="11"/>
  <c r="R165" i="11"/>
  <c r="H165" i="11" s="1"/>
  <c r="I165" i="11" s="1"/>
  <c r="R166" i="11"/>
  <c r="H166" i="11" s="1"/>
  <c r="I166" i="11" s="1"/>
  <c r="R167" i="11"/>
  <c r="R168" i="11"/>
  <c r="H168" i="11" s="1"/>
  <c r="I168" i="11" s="1"/>
  <c r="R169" i="11"/>
  <c r="H169" i="11" s="1"/>
  <c r="I169" i="11" s="1"/>
  <c r="R170" i="11"/>
  <c r="H170" i="11" s="1"/>
  <c r="I170" i="11" s="1"/>
  <c r="R171" i="11"/>
  <c r="R172" i="11"/>
  <c r="H172" i="11" s="1"/>
  <c r="I172" i="11" s="1"/>
  <c r="R173" i="11"/>
  <c r="H173" i="11" s="1"/>
  <c r="I173" i="11" s="1"/>
  <c r="R174" i="11"/>
  <c r="H174" i="11" s="1"/>
  <c r="I174" i="11" s="1"/>
  <c r="R5" i="11"/>
  <c r="R23" i="15"/>
  <c r="H23" i="15" s="1"/>
  <c r="I23" i="15" s="1"/>
  <c r="R24" i="15"/>
  <c r="R25" i="15"/>
  <c r="H25" i="15" s="1"/>
  <c r="I25" i="15" s="1"/>
  <c r="R26" i="15"/>
  <c r="R39" i="15"/>
  <c r="H39" i="15" s="1"/>
  <c r="I39" i="15" s="1"/>
  <c r="R40" i="15"/>
  <c r="H40" i="15" s="1"/>
  <c r="I40" i="15" s="1"/>
  <c r="R42" i="15"/>
  <c r="H42" i="15" s="1"/>
  <c r="I42" i="15" s="1"/>
  <c r="R43" i="15"/>
  <c r="H43" i="15" s="1"/>
  <c r="I43" i="15" s="1"/>
  <c r="R44" i="15"/>
  <c r="H44" i="15" s="1"/>
  <c r="I44" i="15" s="1"/>
  <c r="R45" i="15"/>
  <c r="H45" i="15" s="1"/>
  <c r="I45" i="15" s="1"/>
  <c r="R46" i="15"/>
  <c r="H46" i="15" s="1"/>
  <c r="I46" i="15" s="1"/>
  <c r="R47" i="15"/>
  <c r="H47" i="15" s="1"/>
  <c r="I47" i="15" s="1"/>
  <c r="R48" i="15"/>
  <c r="H48" i="15" s="1"/>
  <c r="I48" i="15" s="1"/>
  <c r="R50" i="15"/>
  <c r="H50" i="15" s="1"/>
  <c r="I50" i="15" s="1"/>
  <c r="R51" i="15"/>
  <c r="H51" i="15" s="1"/>
  <c r="I51" i="15" s="1"/>
  <c r="R52" i="15"/>
  <c r="H52" i="15" s="1"/>
  <c r="I52" i="15" s="1"/>
  <c r="R53" i="15"/>
  <c r="H53" i="15" s="1"/>
  <c r="I53" i="15" s="1"/>
  <c r="R54" i="15"/>
  <c r="H54" i="15" s="1"/>
  <c r="I54" i="15" s="1"/>
  <c r="R55" i="15"/>
  <c r="H55" i="15" s="1"/>
  <c r="I55" i="15" s="1"/>
  <c r="R59" i="15"/>
  <c r="H59" i="15" s="1"/>
  <c r="I59" i="15" s="1"/>
  <c r="R60" i="15"/>
  <c r="H60" i="15" s="1"/>
  <c r="I60" i="15" s="1"/>
  <c r="R61" i="15"/>
  <c r="H61" i="15" s="1"/>
  <c r="I61" i="15" s="1"/>
  <c r="R62" i="15"/>
  <c r="H62" i="15" s="1"/>
  <c r="I62" i="15" s="1"/>
  <c r="R63" i="15"/>
  <c r="H63" i="15" s="1"/>
  <c r="I63" i="15" s="1"/>
  <c r="R64" i="15"/>
  <c r="H64" i="15" s="1"/>
  <c r="I64" i="15" s="1"/>
  <c r="R65" i="15"/>
  <c r="H65" i="15" s="1"/>
  <c r="I65" i="15" s="1"/>
  <c r="R66" i="15"/>
  <c r="H66" i="15" s="1"/>
  <c r="I66" i="15" s="1"/>
  <c r="R70" i="15"/>
  <c r="H70" i="15" s="1"/>
  <c r="I70" i="15" s="1"/>
  <c r="R72" i="15"/>
  <c r="H72" i="15" s="1"/>
  <c r="I72" i="15" s="1"/>
  <c r="R73" i="15"/>
  <c r="H73" i="15" s="1"/>
  <c r="I73" i="15" s="1"/>
  <c r="R74" i="15"/>
  <c r="H74" i="15" s="1"/>
  <c r="I74" i="15" s="1"/>
  <c r="R76" i="15"/>
  <c r="H76" i="15" s="1"/>
  <c r="I76" i="15" s="1"/>
  <c r="R77" i="15"/>
  <c r="H77" i="15" s="1"/>
  <c r="I77" i="15" s="1"/>
  <c r="R79" i="15"/>
  <c r="H79" i="15" s="1"/>
  <c r="I79" i="15" s="1"/>
  <c r="R80" i="15"/>
  <c r="H80" i="15" s="1"/>
  <c r="I80" i="15" s="1"/>
  <c r="R81" i="15"/>
  <c r="H81" i="15" s="1"/>
  <c r="I81" i="15" s="1"/>
  <c r="R82" i="15"/>
  <c r="H82" i="15" s="1"/>
  <c r="I82" i="15" s="1"/>
  <c r="R83" i="15"/>
  <c r="H83" i="15" s="1"/>
  <c r="I83" i="15" s="1"/>
  <c r="R84" i="15"/>
  <c r="H84" i="15" s="1"/>
  <c r="I84" i="15" s="1"/>
  <c r="R86" i="15"/>
  <c r="H86" i="15" s="1"/>
  <c r="I86" i="15" s="1"/>
  <c r="R87" i="15"/>
  <c r="H87" i="15" s="1"/>
  <c r="I87" i="15" s="1"/>
  <c r="R88" i="15"/>
  <c r="H88" i="15" s="1"/>
  <c r="I88" i="15" s="1"/>
  <c r="R89" i="15"/>
  <c r="H89" i="15" s="1"/>
  <c r="I89" i="15" s="1"/>
  <c r="R91" i="15"/>
  <c r="H91" i="15" s="1"/>
  <c r="I91" i="15" s="1"/>
  <c r="R92" i="15"/>
  <c r="H92" i="15" s="1"/>
  <c r="I92" i="15" s="1"/>
  <c r="R93" i="15"/>
  <c r="H93" i="15" s="1"/>
  <c r="I93" i="15" s="1"/>
  <c r="R94" i="15"/>
  <c r="H94" i="15" s="1"/>
  <c r="I94" i="15" s="1"/>
  <c r="R96" i="15"/>
  <c r="H96" i="15" s="1"/>
  <c r="I96" i="15" s="1"/>
  <c r="R97" i="15"/>
  <c r="H97" i="15" s="1"/>
  <c r="I97" i="15" s="1"/>
  <c r="R98" i="15"/>
  <c r="H98" i="15" s="1"/>
  <c r="I98" i="15" s="1"/>
  <c r="R100" i="15"/>
  <c r="H100" i="15" s="1"/>
  <c r="I100" i="15" s="1"/>
  <c r="R101" i="15"/>
  <c r="H101" i="15" s="1"/>
  <c r="I101" i="15" s="1"/>
  <c r="R102" i="15"/>
  <c r="H102" i="15" s="1"/>
  <c r="I102" i="15" s="1"/>
  <c r="R103" i="15"/>
  <c r="H103" i="15" s="1"/>
  <c r="I103" i="15" s="1"/>
  <c r="R104" i="15"/>
  <c r="R105" i="15"/>
  <c r="H105" i="15" s="1"/>
  <c r="I105" i="15" s="1"/>
  <c r="R106" i="15"/>
  <c r="H106" i="15" s="1"/>
  <c r="I106" i="15" s="1"/>
  <c r="R107" i="15"/>
  <c r="H107" i="15" s="1"/>
  <c r="I107" i="15" s="1"/>
  <c r="R108" i="15"/>
  <c r="H108" i="15" s="1"/>
  <c r="I108" i="15" s="1"/>
  <c r="R110" i="15"/>
  <c r="H110" i="15" s="1"/>
  <c r="I110" i="15" s="1"/>
  <c r="R111" i="15"/>
  <c r="H111" i="15" s="1"/>
  <c r="I111" i="15" s="1"/>
  <c r="R112" i="15"/>
  <c r="H112" i="15" s="1"/>
  <c r="I112" i="15" s="1"/>
  <c r="R113" i="15"/>
  <c r="R114" i="15"/>
  <c r="H114" i="15" s="1"/>
  <c r="I114" i="15" s="1"/>
  <c r="R115" i="15"/>
  <c r="H115" i="15" s="1"/>
  <c r="I115" i="15" s="1"/>
  <c r="R116" i="15"/>
  <c r="H116" i="15" s="1"/>
  <c r="I116" i="15" s="1"/>
  <c r="R117" i="15"/>
  <c r="H117" i="15" s="1"/>
  <c r="I117" i="15" s="1"/>
  <c r="R123" i="15"/>
  <c r="H123" i="15" s="1"/>
  <c r="I123" i="15" s="1"/>
  <c r="R124" i="15"/>
  <c r="H124" i="15" s="1"/>
  <c r="I124" i="15" s="1"/>
  <c r="R125" i="15"/>
  <c r="H125" i="15" s="1"/>
  <c r="I125" i="15" s="1"/>
  <c r="R126" i="15"/>
  <c r="H126" i="15" s="1"/>
  <c r="I126" i="15" s="1"/>
  <c r="R127" i="15"/>
  <c r="H127" i="15" s="1"/>
  <c r="I127" i="15" s="1"/>
  <c r="R130" i="15"/>
  <c r="H130" i="15" s="1"/>
  <c r="I130" i="15" s="1"/>
  <c r="R146" i="15"/>
  <c r="R147" i="15"/>
  <c r="H147" i="15" s="1"/>
  <c r="I147" i="15" s="1"/>
  <c r="R148" i="15"/>
  <c r="R149" i="15"/>
  <c r="H149" i="15" s="1"/>
  <c r="I149" i="15" s="1"/>
  <c r="R150" i="15"/>
  <c r="H150" i="15" s="1"/>
  <c r="I150" i="15" s="1"/>
  <c r="R151" i="15"/>
  <c r="R152" i="15"/>
  <c r="H152" i="15" s="1"/>
  <c r="I152" i="15" s="1"/>
  <c r="R153" i="15"/>
  <c r="H153" i="15" s="1"/>
  <c r="I153" i="15" s="1"/>
  <c r="R154" i="15"/>
  <c r="H154" i="15" s="1"/>
  <c r="I154" i="15" s="1"/>
  <c r="R155" i="15"/>
  <c r="R156" i="15"/>
  <c r="H156" i="15" s="1"/>
  <c r="I156" i="15" s="1"/>
  <c r="R157" i="15"/>
  <c r="H157" i="15" s="1"/>
  <c r="I157" i="15" s="1"/>
  <c r="R158" i="15"/>
  <c r="H158" i="15" s="1"/>
  <c r="I158" i="15" s="1"/>
  <c r="R168" i="15"/>
  <c r="R169" i="15"/>
  <c r="H169" i="15" s="1"/>
  <c r="I169" i="15" s="1"/>
  <c r="R22" i="15"/>
  <c r="H22" i="15" s="1"/>
  <c r="I22" i="15" s="1"/>
  <c r="R280" i="14"/>
  <c r="R279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5" i="14"/>
  <c r="R254" i="14"/>
  <c r="R253" i="14"/>
  <c r="H253" i="14" s="1"/>
  <c r="I253" i="14" s="1"/>
  <c r="R252" i="14"/>
  <c r="R251" i="14"/>
  <c r="R250" i="14"/>
  <c r="R249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6" i="14"/>
  <c r="R155" i="14"/>
  <c r="R152" i="14"/>
  <c r="R151" i="14"/>
  <c r="R150" i="14"/>
  <c r="R149" i="14"/>
  <c r="R147" i="14"/>
  <c r="R146" i="14"/>
  <c r="R145" i="14"/>
  <c r="R144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I36" i="14"/>
  <c r="I35" i="14"/>
  <c r="I34" i="14"/>
  <c r="R33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1" i="14"/>
  <c r="R7" i="14"/>
  <c r="R6" i="14"/>
  <c r="I3" i="14"/>
  <c r="H3" i="14"/>
  <c r="I3" i="15"/>
  <c r="H3" i="15"/>
  <c r="I3" i="11"/>
  <c r="H3" i="11"/>
  <c r="H21" i="14" l="1"/>
  <c r="I21" i="14" s="1"/>
  <c r="H29" i="14"/>
  <c r="I29" i="14" s="1"/>
  <c r="H44" i="14"/>
  <c r="I44" i="14" s="1"/>
  <c r="H56" i="14"/>
  <c r="I56" i="14" s="1"/>
  <c r="H88" i="14"/>
  <c r="I88" i="14" s="1"/>
  <c r="H102" i="14"/>
  <c r="I102" i="14" s="1"/>
  <c r="H114" i="14"/>
  <c r="I114" i="14" s="1"/>
  <c r="H155" i="14"/>
  <c r="I155" i="14" s="1"/>
  <c r="H168" i="14"/>
  <c r="I168" i="14" s="1"/>
  <c r="H181" i="14"/>
  <c r="I181" i="14" s="1"/>
  <c r="H209" i="14"/>
  <c r="I209" i="14" s="1"/>
  <c r="H221" i="14"/>
  <c r="I221" i="14" s="1"/>
  <c r="H233" i="14"/>
  <c r="I233" i="14" s="1"/>
  <c r="H251" i="14"/>
  <c r="I251" i="14" s="1"/>
  <c r="H264" i="14"/>
  <c r="I264" i="14" s="1"/>
  <c r="H18" i="14"/>
  <c r="I18" i="14" s="1"/>
  <c r="H7" i="14"/>
  <c r="I7" i="14" s="1"/>
  <c r="H22" i="14"/>
  <c r="I22" i="14" s="1"/>
  <c r="H26" i="14"/>
  <c r="I26" i="14" s="1"/>
  <c r="H30" i="14"/>
  <c r="I30" i="14" s="1"/>
  <c r="H41" i="14"/>
  <c r="I41" i="14" s="1"/>
  <c r="H45" i="14"/>
  <c r="I45" i="14" s="1"/>
  <c r="H49" i="14"/>
  <c r="I49" i="14" s="1"/>
  <c r="H53" i="14"/>
  <c r="I53" i="14" s="1"/>
  <c r="H57" i="14"/>
  <c r="I57" i="14" s="1"/>
  <c r="H61" i="14"/>
  <c r="I61" i="14" s="1"/>
  <c r="H65" i="14"/>
  <c r="I65" i="14" s="1"/>
  <c r="H69" i="14"/>
  <c r="I69" i="14" s="1"/>
  <c r="H73" i="14"/>
  <c r="I73" i="14" s="1"/>
  <c r="H77" i="14"/>
  <c r="I77" i="14" s="1"/>
  <c r="H81" i="14"/>
  <c r="I81" i="14" s="1"/>
  <c r="H85" i="14"/>
  <c r="I85" i="14" s="1"/>
  <c r="H89" i="14"/>
  <c r="I89" i="14" s="1"/>
  <c r="H93" i="14"/>
  <c r="I93" i="14" s="1"/>
  <c r="H99" i="14"/>
  <c r="I99" i="14" s="1"/>
  <c r="H103" i="14"/>
  <c r="I103" i="14" s="1"/>
  <c r="H111" i="14"/>
  <c r="I111" i="14" s="1"/>
  <c r="H115" i="14"/>
  <c r="I115" i="14" s="1"/>
  <c r="H119" i="14"/>
  <c r="I119" i="14" s="1"/>
  <c r="H123" i="14"/>
  <c r="I123" i="14" s="1"/>
  <c r="H127" i="14"/>
  <c r="I127" i="14" s="1"/>
  <c r="H131" i="14"/>
  <c r="I131" i="14" s="1"/>
  <c r="H135" i="14"/>
  <c r="I135" i="14" s="1"/>
  <c r="H139" i="14"/>
  <c r="I139" i="14" s="1"/>
  <c r="H145" i="14"/>
  <c r="I145" i="14" s="1"/>
  <c r="H150" i="14"/>
  <c r="I150" i="14" s="1"/>
  <c r="H156" i="14"/>
  <c r="I156" i="14" s="1"/>
  <c r="H161" i="14"/>
  <c r="I161" i="14" s="1"/>
  <c r="H165" i="14"/>
  <c r="I165" i="14" s="1"/>
  <c r="H169" i="14"/>
  <c r="I169" i="14" s="1"/>
  <c r="H177" i="14"/>
  <c r="I177" i="14" s="1"/>
  <c r="H182" i="14"/>
  <c r="I182" i="14" s="1"/>
  <c r="H190" i="14"/>
  <c r="I190" i="14" s="1"/>
  <c r="H194" i="14"/>
  <c r="I194" i="14" s="1"/>
  <c r="H198" i="14"/>
  <c r="I198" i="14" s="1"/>
  <c r="H202" i="14"/>
  <c r="I202" i="14" s="1"/>
  <c r="H206" i="14"/>
  <c r="I206" i="14" s="1"/>
  <c r="H210" i="14"/>
  <c r="I210" i="14" s="1"/>
  <c r="H214" i="14"/>
  <c r="I214" i="14" s="1"/>
  <c r="H218" i="14"/>
  <c r="I218" i="14" s="1"/>
  <c r="H222" i="14"/>
  <c r="I222" i="14" s="1"/>
  <c r="H226" i="14"/>
  <c r="I226" i="14" s="1"/>
  <c r="H230" i="14"/>
  <c r="I230" i="14" s="1"/>
  <c r="H234" i="14"/>
  <c r="I234" i="14" s="1"/>
  <c r="H238" i="14"/>
  <c r="I238" i="14" s="1"/>
  <c r="H242" i="14"/>
  <c r="I242" i="14" s="1"/>
  <c r="H246" i="14"/>
  <c r="I246" i="14" s="1"/>
  <c r="H252" i="14"/>
  <c r="I252" i="14" s="1"/>
  <c r="H257" i="14"/>
  <c r="I257" i="14" s="1"/>
  <c r="H261" i="14"/>
  <c r="I261" i="14" s="1"/>
  <c r="H265" i="14"/>
  <c r="I265" i="14" s="1"/>
  <c r="H269" i="14"/>
  <c r="I269" i="14" s="1"/>
  <c r="H273" i="14"/>
  <c r="I273" i="14" s="1"/>
  <c r="H142" i="14"/>
  <c r="I142" i="14" s="1"/>
  <c r="H8" i="14"/>
  <c r="I8" i="14" s="1"/>
  <c r="H15" i="14"/>
  <c r="I15" i="14" s="1"/>
  <c r="H19" i="14"/>
  <c r="I19" i="14" s="1"/>
  <c r="H25" i="14"/>
  <c r="I25" i="14" s="1"/>
  <c r="H40" i="14"/>
  <c r="I40" i="14" s="1"/>
  <c r="H52" i="14"/>
  <c r="I52" i="14" s="1"/>
  <c r="H64" i="14"/>
  <c r="I64" i="14" s="1"/>
  <c r="H68" i="14"/>
  <c r="I68" i="14" s="1"/>
  <c r="H80" i="14"/>
  <c r="I80" i="14" s="1"/>
  <c r="H92" i="14"/>
  <c r="I92" i="14" s="1"/>
  <c r="H106" i="14"/>
  <c r="I106" i="14" s="1"/>
  <c r="H149" i="14"/>
  <c r="I149" i="14" s="1"/>
  <c r="H164" i="14"/>
  <c r="I164" i="14" s="1"/>
  <c r="H189" i="14"/>
  <c r="I189" i="14" s="1"/>
  <c r="H213" i="14"/>
  <c r="I213" i="14" s="1"/>
  <c r="H225" i="14"/>
  <c r="I225" i="14" s="1"/>
  <c r="H255" i="14"/>
  <c r="I255" i="14" s="1"/>
  <c r="H268" i="14"/>
  <c r="I268" i="14" s="1"/>
  <c r="H11" i="14"/>
  <c r="I11" i="14" s="1"/>
  <c r="H27" i="14"/>
  <c r="I27" i="14" s="1"/>
  <c r="H42" i="14"/>
  <c r="I42" i="14" s="1"/>
  <c r="H50" i="14"/>
  <c r="I50" i="14" s="1"/>
  <c r="H58" i="14"/>
  <c r="I58" i="14" s="1"/>
  <c r="H66" i="14"/>
  <c r="I66" i="14" s="1"/>
  <c r="H78" i="14"/>
  <c r="I78" i="14" s="1"/>
  <c r="H86" i="14"/>
  <c r="I86" i="14" s="1"/>
  <c r="H94" i="14"/>
  <c r="I94" i="14" s="1"/>
  <c r="H112" i="14"/>
  <c r="I112" i="14" s="1"/>
  <c r="H116" i="14"/>
  <c r="I116" i="14" s="1"/>
  <c r="H124" i="14"/>
  <c r="I124" i="14" s="1"/>
  <c r="H132" i="14"/>
  <c r="I132" i="14" s="1"/>
  <c r="H140" i="14"/>
  <c r="I140" i="14" s="1"/>
  <c r="H151" i="14"/>
  <c r="I151" i="14" s="1"/>
  <c r="H162" i="14"/>
  <c r="I162" i="14" s="1"/>
  <c r="H166" i="14"/>
  <c r="I166" i="14" s="1"/>
  <c r="H170" i="14"/>
  <c r="I170" i="14" s="1"/>
  <c r="H178" i="14"/>
  <c r="I178" i="14" s="1"/>
  <c r="H183" i="14"/>
  <c r="I183" i="14" s="1"/>
  <c r="H187" i="14"/>
  <c r="I187" i="14" s="1"/>
  <c r="H191" i="14"/>
  <c r="I191" i="14" s="1"/>
  <c r="H195" i="14"/>
  <c r="I195" i="14" s="1"/>
  <c r="H199" i="14"/>
  <c r="I199" i="14" s="1"/>
  <c r="H203" i="14"/>
  <c r="I203" i="14" s="1"/>
  <c r="H215" i="14"/>
  <c r="I215" i="14" s="1"/>
  <c r="H219" i="14"/>
  <c r="I219" i="14" s="1"/>
  <c r="H223" i="14"/>
  <c r="I223" i="14" s="1"/>
  <c r="H227" i="14"/>
  <c r="I227" i="14" s="1"/>
  <c r="H235" i="14"/>
  <c r="I235" i="14" s="1"/>
  <c r="H239" i="14"/>
  <c r="I239" i="14" s="1"/>
  <c r="H243" i="14"/>
  <c r="I243" i="14" s="1"/>
  <c r="H249" i="14"/>
  <c r="I249" i="14" s="1"/>
  <c r="H258" i="14"/>
  <c r="I258" i="14" s="1"/>
  <c r="H262" i="14"/>
  <c r="I262" i="14" s="1"/>
  <c r="H266" i="14"/>
  <c r="I266" i="14" s="1"/>
  <c r="H270" i="14"/>
  <c r="I270" i="14" s="1"/>
  <c r="H274" i="14"/>
  <c r="I274" i="14" s="1"/>
  <c r="H279" i="14"/>
  <c r="I279" i="14" s="1"/>
  <c r="H143" i="14"/>
  <c r="I143" i="14" s="1"/>
  <c r="H10" i="14"/>
  <c r="I10" i="14" s="1"/>
  <c r="H16" i="14"/>
  <c r="I16" i="14" s="1"/>
  <c r="H281" i="14"/>
  <c r="I281" i="14" s="1"/>
  <c r="H278" i="14"/>
  <c r="I278" i="14" s="1"/>
  <c r="H9" i="14"/>
  <c r="I9" i="14" s="1"/>
  <c r="H48" i="14"/>
  <c r="I48" i="14" s="1"/>
  <c r="H60" i="14"/>
  <c r="I60" i="14" s="1"/>
  <c r="H72" i="14"/>
  <c r="I72" i="14" s="1"/>
  <c r="H84" i="14"/>
  <c r="I84" i="14" s="1"/>
  <c r="H96" i="14"/>
  <c r="I96" i="14" s="1"/>
  <c r="H110" i="14"/>
  <c r="I110" i="14" s="1"/>
  <c r="H118" i="14"/>
  <c r="I118" i="14" s="1"/>
  <c r="H130" i="14"/>
  <c r="I130" i="14" s="1"/>
  <c r="H144" i="14"/>
  <c r="I144" i="14" s="1"/>
  <c r="H160" i="14"/>
  <c r="I160" i="14" s="1"/>
  <c r="H172" i="14"/>
  <c r="I172" i="14" s="1"/>
  <c r="H185" i="14"/>
  <c r="I185" i="14" s="1"/>
  <c r="H197" i="14"/>
  <c r="I197" i="14" s="1"/>
  <c r="H205" i="14"/>
  <c r="I205" i="14" s="1"/>
  <c r="H217" i="14"/>
  <c r="I217" i="14" s="1"/>
  <c r="H229" i="14"/>
  <c r="I229" i="14" s="1"/>
  <c r="H245" i="14"/>
  <c r="I245" i="14" s="1"/>
  <c r="H260" i="14"/>
  <c r="I260" i="14" s="1"/>
  <c r="H272" i="14"/>
  <c r="I272" i="14" s="1"/>
  <c r="H276" i="14"/>
  <c r="I276" i="14" s="1"/>
  <c r="H14" i="14"/>
  <c r="I14" i="14" s="1"/>
  <c r="H23" i="14"/>
  <c r="I23" i="14" s="1"/>
  <c r="H31" i="14"/>
  <c r="I31" i="14" s="1"/>
  <c r="H46" i="14"/>
  <c r="I46" i="14" s="1"/>
  <c r="H54" i="14"/>
  <c r="I54" i="14" s="1"/>
  <c r="H62" i="14"/>
  <c r="I62" i="14" s="1"/>
  <c r="H70" i="14"/>
  <c r="I70" i="14" s="1"/>
  <c r="H74" i="14"/>
  <c r="I74" i="14" s="1"/>
  <c r="H82" i="14"/>
  <c r="I82" i="14" s="1"/>
  <c r="H90" i="14"/>
  <c r="I90" i="14" s="1"/>
  <c r="H100" i="14"/>
  <c r="I100" i="14" s="1"/>
  <c r="H108" i="14"/>
  <c r="I108" i="14" s="1"/>
  <c r="H120" i="14"/>
  <c r="I120" i="14" s="1"/>
  <c r="H136" i="14"/>
  <c r="I136" i="14" s="1"/>
  <c r="H146" i="14"/>
  <c r="I146" i="14" s="1"/>
  <c r="H158" i="14"/>
  <c r="I158" i="14" s="1"/>
  <c r="H24" i="14"/>
  <c r="I24" i="14" s="1"/>
  <c r="H28" i="14"/>
  <c r="I28" i="14" s="1"/>
  <c r="H33" i="14"/>
  <c r="I33" i="14" s="1"/>
  <c r="H39" i="14"/>
  <c r="I39" i="14" s="1"/>
  <c r="H43" i="14"/>
  <c r="I43" i="14" s="1"/>
  <c r="H47" i="14"/>
  <c r="I47" i="14" s="1"/>
  <c r="H51" i="14"/>
  <c r="I51" i="14" s="1"/>
  <c r="H55" i="14"/>
  <c r="I55" i="14" s="1"/>
  <c r="H59" i="14"/>
  <c r="I59" i="14" s="1"/>
  <c r="H63" i="14"/>
  <c r="I63" i="14" s="1"/>
  <c r="H67" i="14"/>
  <c r="I67" i="14" s="1"/>
  <c r="H71" i="14"/>
  <c r="I71" i="14" s="1"/>
  <c r="H75" i="14"/>
  <c r="I75" i="14" s="1"/>
  <c r="H79" i="14"/>
  <c r="I79" i="14" s="1"/>
  <c r="H83" i="14"/>
  <c r="I83" i="14" s="1"/>
  <c r="H87" i="14"/>
  <c r="I87" i="14" s="1"/>
  <c r="H91" i="14"/>
  <c r="I91" i="14" s="1"/>
  <c r="H95" i="14"/>
  <c r="I95" i="14" s="1"/>
  <c r="H101" i="14"/>
  <c r="I101" i="14" s="1"/>
  <c r="H105" i="14"/>
  <c r="I105" i="14" s="1"/>
  <c r="H109" i="14"/>
  <c r="I109" i="14" s="1"/>
  <c r="H113" i="14"/>
  <c r="I113" i="14" s="1"/>
  <c r="H117" i="14"/>
  <c r="I117" i="14" s="1"/>
  <c r="H121" i="14"/>
  <c r="I121" i="14" s="1"/>
  <c r="H129" i="14"/>
  <c r="I129" i="14" s="1"/>
  <c r="H137" i="14"/>
  <c r="I137" i="14" s="1"/>
  <c r="H141" i="14"/>
  <c r="I141" i="14" s="1"/>
  <c r="H147" i="14"/>
  <c r="I147" i="14" s="1"/>
  <c r="H152" i="14"/>
  <c r="I152" i="14" s="1"/>
  <c r="H159" i="14"/>
  <c r="I159" i="14" s="1"/>
  <c r="H167" i="14"/>
  <c r="I167" i="14" s="1"/>
  <c r="H171" i="14"/>
  <c r="I171" i="14" s="1"/>
  <c r="H175" i="14"/>
  <c r="I175" i="14" s="1"/>
  <c r="H179" i="14"/>
  <c r="I179" i="14" s="1"/>
  <c r="H184" i="14"/>
  <c r="I184" i="14" s="1"/>
  <c r="H188" i="14"/>
  <c r="I188" i="14" s="1"/>
  <c r="H192" i="14"/>
  <c r="I192" i="14" s="1"/>
  <c r="H196" i="14"/>
  <c r="I196" i="14" s="1"/>
  <c r="H200" i="14"/>
  <c r="I200" i="14" s="1"/>
  <c r="H204" i="14"/>
  <c r="I204" i="14" s="1"/>
  <c r="H208" i="14"/>
  <c r="I208" i="14" s="1"/>
  <c r="H212" i="14"/>
  <c r="I212" i="14" s="1"/>
  <c r="H220" i="14"/>
  <c r="I220" i="14" s="1"/>
  <c r="H224" i="14"/>
  <c r="I224" i="14" s="1"/>
  <c r="H228" i="14"/>
  <c r="I228" i="14" s="1"/>
  <c r="H232" i="14"/>
  <c r="I232" i="14" s="1"/>
  <c r="H236" i="14"/>
  <c r="I236" i="14" s="1"/>
  <c r="H240" i="14"/>
  <c r="I240" i="14" s="1"/>
  <c r="H244" i="14"/>
  <c r="I244" i="14" s="1"/>
  <c r="H250" i="14"/>
  <c r="I250" i="14" s="1"/>
  <c r="H254" i="14"/>
  <c r="I254" i="14" s="1"/>
  <c r="H259" i="14"/>
  <c r="I259" i="14" s="1"/>
  <c r="H263" i="14"/>
  <c r="I263" i="14" s="1"/>
  <c r="H267" i="14"/>
  <c r="I267" i="14" s="1"/>
  <c r="H271" i="14"/>
  <c r="I271" i="14" s="1"/>
  <c r="H275" i="14"/>
  <c r="I275" i="14" s="1"/>
  <c r="H280" i="14"/>
  <c r="I280" i="14" s="1"/>
  <c r="H13" i="14"/>
  <c r="I13" i="14" s="1"/>
  <c r="H17" i="14"/>
  <c r="I17" i="14" s="1"/>
  <c r="H282" i="14"/>
  <c r="I282" i="14" s="1"/>
  <c r="H14" i="20"/>
  <c r="I14" i="20" s="1"/>
  <c r="H30" i="20"/>
  <c r="I30" i="20" s="1"/>
  <c r="H46" i="20"/>
  <c r="I46" i="20" s="1"/>
  <c r="H15" i="20"/>
  <c r="I15" i="20" s="1"/>
  <c r="H27" i="20"/>
  <c r="I27" i="20" s="1"/>
  <c r="H31" i="20"/>
  <c r="I31" i="20" s="1"/>
  <c r="H35" i="20"/>
  <c r="I35" i="20" s="1"/>
  <c r="H40" i="20"/>
  <c r="I40" i="20" s="1"/>
  <c r="I47" i="20"/>
  <c r="H49" i="20"/>
  <c r="I49" i="20" s="1"/>
  <c r="H73" i="20"/>
  <c r="I73" i="20" s="1"/>
  <c r="H78" i="20"/>
  <c r="I78" i="20" s="1"/>
  <c r="H83" i="20"/>
  <c r="I83" i="20" s="1"/>
  <c r="H26" i="20"/>
  <c r="I26" i="20" s="1"/>
  <c r="H38" i="20"/>
  <c r="I38" i="20" s="1"/>
  <c r="H72" i="20"/>
  <c r="I72" i="20" s="1"/>
  <c r="H12" i="20"/>
  <c r="I12" i="20" s="1"/>
  <c r="H24" i="20"/>
  <c r="I24" i="20" s="1"/>
  <c r="H28" i="20"/>
  <c r="I28" i="20" s="1"/>
  <c r="H32" i="20"/>
  <c r="I32" i="20" s="1"/>
  <c r="H36" i="20"/>
  <c r="I36" i="20" s="1"/>
  <c r="H42" i="20"/>
  <c r="I42" i="20" s="1"/>
  <c r="H70" i="20"/>
  <c r="I70" i="20" s="1"/>
  <c r="H74" i="20"/>
  <c r="I74" i="20" s="1"/>
  <c r="H79" i="20"/>
  <c r="I79" i="20" s="1"/>
  <c r="H41" i="20"/>
  <c r="I41" i="20" s="1"/>
  <c r="H77" i="20"/>
  <c r="I77" i="20" s="1"/>
  <c r="H13" i="20"/>
  <c r="I13" i="20" s="1"/>
  <c r="H25" i="20"/>
  <c r="I25" i="20" s="1"/>
  <c r="H29" i="20"/>
  <c r="I29" i="20" s="1"/>
  <c r="H33" i="20"/>
  <c r="I33" i="20" s="1"/>
  <c r="H37" i="20"/>
  <c r="I37" i="20" s="1"/>
  <c r="H43" i="20"/>
  <c r="I43" i="20" s="1"/>
  <c r="H71" i="20"/>
  <c r="I71" i="20" s="1"/>
  <c r="H76" i="20"/>
  <c r="I76" i="20" s="1"/>
  <c r="H80" i="20"/>
  <c r="I80" i="20" s="1"/>
  <c r="H6" i="14"/>
  <c r="I6" i="14" s="1"/>
  <c r="H6" i="20"/>
  <c r="I6" i="20" s="1"/>
  <c r="H7" i="20"/>
  <c r="I7" i="20" s="1"/>
  <c r="H5" i="20"/>
  <c r="I5" i="20" s="1"/>
  <c r="H8" i="20"/>
  <c r="I8" i="20" s="1"/>
  <c r="H5" i="11"/>
  <c r="I5" i="11" s="1"/>
</calcChain>
</file>

<file path=xl/sharedStrings.xml><?xml version="1.0" encoding="utf-8"?>
<sst xmlns="http://schemas.openxmlformats.org/spreadsheetml/2006/main" count="3073" uniqueCount="714">
  <si>
    <t xml:space="preserve"> 40MM MOTORS</t>
  </si>
  <si>
    <t>FLEXIBLE LIMIT ADJUSTER (Trade price only - no discounts apply)</t>
  </si>
  <si>
    <t>WHEEL FOR CHAIN 4.5 x 6mm</t>
  </si>
  <si>
    <t xml:space="preserve">ADJUSTABLE TOOL LT CSI (Trade price only - no discounts apply)    </t>
  </si>
  <si>
    <t>RODEO 300mm 230V 1000N (rear cable)</t>
  </si>
  <si>
    <t>ALTUS 60 RTS 55/17 3M White Cable</t>
  </si>
  <si>
    <t>MARINER 40/12 CSI RTS 2.5M White Cable</t>
  </si>
  <si>
    <t>OXIMO RTS 30/17 3M White Cable</t>
  </si>
  <si>
    <t>It is recommended that in-line connector housing 9015865 is used with all in-line connectors to meet the Australian standard AS/NZ 60335.1:2002</t>
  </si>
  <si>
    <t>WALL SWITCH RTS</t>
  </si>
  <si>
    <t>KEYPAD RTS 2 CHANNEL</t>
  </si>
  <si>
    <t>MOTOR CONTROLLER ACCESSORIES</t>
  </si>
  <si>
    <t>J4 RTS</t>
  </si>
  <si>
    <t>J4 6/24 RTS</t>
  </si>
  <si>
    <t>J4 10/24 RTS</t>
  </si>
  <si>
    <t>J4 18/24 RTS</t>
  </si>
  <si>
    <t>SMOOVE PURE FRAME</t>
  </si>
  <si>
    <t>SMOOVE SILVER FRAME</t>
  </si>
  <si>
    <t>SMOOVE BLACK FRAME</t>
  </si>
  <si>
    <t>MOTOR BRACKETS</t>
  </si>
  <si>
    <t>INTERMEDIATE BRACKETS</t>
  </si>
  <si>
    <t>50MM MOTORS</t>
  </si>
  <si>
    <t>PLUG END BRACKETS</t>
  </si>
  <si>
    <t>AMS</t>
  </si>
  <si>
    <t>AMS25</t>
  </si>
  <si>
    <t>CONES AND CONE COVERS</t>
  </si>
  <si>
    <t>RINGS AND LADDER GRIP</t>
  </si>
  <si>
    <t>40MM MOTORS</t>
  </si>
  <si>
    <t>SONESSE 40 3/30 RTS 3M White Cable</t>
  </si>
  <si>
    <t>SONESSE 40 RTS</t>
  </si>
  <si>
    <t>SONESSE 40 WT</t>
  </si>
  <si>
    <t>SONESSE 40 3/30 2.5M White Cable</t>
  </si>
  <si>
    <t>SONESSE 40 6/20 2.5M White Cable</t>
  </si>
  <si>
    <t>SONESSE 40 9/12 RTS 3M White Cable</t>
  </si>
  <si>
    <t>SONESSE 40 9/12 2.5M White Cable</t>
  </si>
  <si>
    <t>OXIMO 50 RTS</t>
  </si>
  <si>
    <t>WALL MOUNT RTS TRANSMITTERS</t>
  </si>
  <si>
    <t>UNIVERSALLY CONTROLLED RTS TRANSMITTERS</t>
  </si>
  <si>
    <t>MECHANICAL KEY SWITCHES FOR WT MOTORS</t>
  </si>
  <si>
    <t>WHEEL Ø 70mm OCTAGONAL TUBE</t>
  </si>
  <si>
    <t>CROWN Ø 70mm OCTAGONAL TUBE</t>
  </si>
  <si>
    <t>WHEEL ALUMINIUM Ø 70mm OCTAGONAL TUBE</t>
  </si>
  <si>
    <t xml:space="preserve">CROWN Ø 70mm  KEYWAY  Imbac </t>
  </si>
  <si>
    <t>WHEEL Ø 70mm KEYWAY  Imbac</t>
  </si>
  <si>
    <t>LW 25</t>
  </si>
  <si>
    <t xml:space="preserve">LS40 BRACKET 10mm SQUARE    </t>
  </si>
  <si>
    <t xml:space="preserve">HI PRO WHITE Cable 5M            </t>
  </si>
  <si>
    <t xml:space="preserve">HI PRO WHITE Cable 10M               </t>
  </si>
  <si>
    <t xml:space="preserve">STOP RING LOCKING              </t>
  </si>
  <si>
    <t xml:space="preserve">CONE 25/35 HEXAGONAL 5mm      </t>
  </si>
  <si>
    <t xml:space="preserve">CONE 25/35 - HEXA 6mm                   </t>
  </si>
  <si>
    <t xml:space="preserve">CONE 25/35 SQUARE 5mm         </t>
  </si>
  <si>
    <t xml:space="preserve">SHORT CONE HEXAGONAL 6                  </t>
  </si>
  <si>
    <t xml:space="preserve">SHORT CONE HEXAGONAL 5                  </t>
  </si>
  <si>
    <t xml:space="preserve">PLUG END SHAFT Ø 12mm            </t>
  </si>
  <si>
    <t xml:space="preserve">FTS ANTARES 70/17  2.5M Black Cable     </t>
  </si>
  <si>
    <t>OREA 60 RTS 100/12 3M White Cable</t>
  </si>
  <si>
    <t xml:space="preserve">OREA 60 RTS 85/17 3M White Cable                </t>
  </si>
  <si>
    <t xml:space="preserve">OREA 60 RTS 55/17 3M White Cable             </t>
  </si>
  <si>
    <t>LT 50</t>
  </si>
  <si>
    <t xml:space="preserve">TITAN 100/12 CSI  2.5M White Cable          </t>
  </si>
  <si>
    <t xml:space="preserve">TAURUS 120/12 CSI  2.5M White Cable         </t>
  </si>
  <si>
    <t xml:space="preserve">CROWN not required     </t>
  </si>
  <si>
    <t>WHEEL Ø 60 x 2.0mm ROUND TUBE</t>
  </si>
  <si>
    <t>CROWN Ø 60 x 2.0mm ROUND TUBE</t>
  </si>
  <si>
    <t xml:space="preserve">WHEEL Ø 50mm x 2mm MADOPRON TUBE       </t>
  </si>
  <si>
    <t>ZINC PLUG END ANGLE BRACKET D12 PIN</t>
  </si>
  <si>
    <t>BEARING CTS 25 HD ULTIMATE</t>
  </si>
  <si>
    <t xml:space="preserve">BEARING CTS 25 FABER MINIMATIC / SOFTLINE </t>
  </si>
  <si>
    <t>1 CHANNEL BUSLINE TRANSMITTER</t>
  </si>
  <si>
    <t>RS485 RTS TRANSMITTER</t>
  </si>
  <si>
    <t>INDOOR RTS SENSORS</t>
  </si>
  <si>
    <t>OUTDOOR RTS SENSORS</t>
  </si>
  <si>
    <t>SURFACE BOX FOR INTEO (GREY)</t>
  </si>
  <si>
    <t>EOLIS WT SENSOR</t>
  </si>
  <si>
    <t>SOLIRIS WT SENSOR</t>
  </si>
  <si>
    <t>SOLIRIS SUN SENSOR</t>
  </si>
  <si>
    <t>1AC MOTOR CONTROLLER WALL MOUNT</t>
  </si>
  <si>
    <t>4AC MOTOR CONTROLLER WALL MOUNT</t>
  </si>
  <si>
    <t>4AC MOTOR CONTROLLER DIN RAIL MOUNT</t>
  </si>
  <si>
    <t xml:space="preserve">CROWN Ø 70mm GALV. KEYWAY  </t>
  </si>
  <si>
    <t xml:space="preserve">CROWN Ø 78mm DOHNER KEYWAY  </t>
  </si>
  <si>
    <t xml:space="preserve">LT 60  </t>
  </si>
  <si>
    <t xml:space="preserve">PLUG END Ø 8mm                  </t>
  </si>
  <si>
    <t>CTS 40mm BEARING FOR 50mm H/BX</t>
  </si>
  <si>
    <t xml:space="preserve">PLUG END FOR 40mm OCTAGONAL TUBE    </t>
  </si>
  <si>
    <t xml:space="preserve">ARIANE 6/32 RH 2.5M White Cable            </t>
  </si>
  <si>
    <t xml:space="preserve">JET 10/17 RH 2.5M White Cable              </t>
  </si>
  <si>
    <t xml:space="preserve">ATLAS 15/17 RH 2.5M White Cable           </t>
  </si>
  <si>
    <t xml:space="preserve">ATLAS 15/32 RH 2.5M White Cable            </t>
  </si>
  <si>
    <t xml:space="preserve">PLUG END Ø 63 WITHOUT SHAFT     </t>
  </si>
  <si>
    <t>CROWN Ø 40mm x 1.5mm ROUND TUBE</t>
  </si>
  <si>
    <t xml:space="preserve">NYLON BALL BORE Ø 12         </t>
  </si>
  <si>
    <t xml:space="preserve">HOLDER FOR NYLON BALL 9028665  </t>
  </si>
  <si>
    <t xml:space="preserve">ARIANE 6/17  2.5M White Cable            </t>
  </si>
  <si>
    <t>THREE POSITION TOGGLE SWITCH (Clipsal)</t>
  </si>
  <si>
    <t>TWO MOTOR COUPLING DEVICE</t>
  </si>
  <si>
    <t>CROWN Ø 40mm OCTAGONAL TUBE Imbac</t>
  </si>
  <si>
    <t>WHEEL Ø 40mm OCTAGONAL TUBE Imbac</t>
  </si>
  <si>
    <t>CROWN Ø 40mm OCTAGONAL TUBE  Deprat</t>
  </si>
  <si>
    <t>WHEEL Ø 40mm OCTAGONAL TUBE  Deprat</t>
  </si>
  <si>
    <t xml:space="preserve">CROWN Ø 50mm x 2mm MADOPRON TUBE       </t>
  </si>
  <si>
    <t xml:space="preserve">ALTUS 60 RTS 120/12 3M White Cable            </t>
  </si>
  <si>
    <t xml:space="preserve">COVER CTS 25/35               </t>
  </si>
  <si>
    <t xml:space="preserve">SHORT COVER CTS                         </t>
  </si>
  <si>
    <t xml:space="preserve">ALTUS 60 RTS 85/17 3M White Cable               </t>
  </si>
  <si>
    <t xml:space="preserve">HELIOS 30/17 2.5M White Cable               </t>
  </si>
  <si>
    <t xml:space="preserve">MARINER 40/17 2.5M White Cable             </t>
  </si>
  <si>
    <t>KEYGO 4 RTS (4 Channel)</t>
  </si>
  <si>
    <t>UNIVERSAL SLIM RECEIVER RTS - HIRSCHMANN PLUG</t>
  </si>
  <si>
    <t>M</t>
  </si>
  <si>
    <t>A</t>
  </si>
  <si>
    <t>CTS 40mm CONE FOR 50mm H/BX</t>
  </si>
  <si>
    <t>EOLIS RTS SENSOR</t>
  </si>
  <si>
    <t>SOLIRIS RTS SENSOR</t>
  </si>
  <si>
    <t>SUNIS RTS SENSOR</t>
  </si>
  <si>
    <t>INDOOR RTS RECEIVERS</t>
  </si>
  <si>
    <t>OUTDOOR RTS RECEIVERS</t>
  </si>
  <si>
    <t>MECHANICAL SWITCHES FOR WT MOTORS</t>
  </si>
  <si>
    <t>ELECTRONIC SWITCH/CONTROLLERS FOR WT MOTORS</t>
  </si>
  <si>
    <t xml:space="preserve">LS40 TO LT50  MOTOR HEAD ADAPTER   </t>
  </si>
  <si>
    <t xml:space="preserve">LS40 TO LT50  CROWN &amp; DRIVE SHAFT ADAPTER KIT       </t>
  </si>
  <si>
    <t xml:space="preserve">LV25 - B44          0.4/40  24V DC            </t>
  </si>
  <si>
    <t xml:space="preserve">LADDER GRIP - LADDER BRAID LOOP </t>
  </si>
  <si>
    <t>WHEEL FOR CD 25 4mm CHAIN</t>
  </si>
  <si>
    <t xml:space="preserve">CROWN Ø 85mm TUBE WITH CANALS  Imbac  </t>
  </si>
  <si>
    <t>OREA 50 RTS 6/17 3M White Cable</t>
  </si>
  <si>
    <t>OREA 50 RTS 10/17 3M White Cable</t>
  </si>
  <si>
    <t>LT 60 FTS  (Fabric Tension System)</t>
  </si>
  <si>
    <t>KEYRING RTS TRANSMITTERS</t>
  </si>
  <si>
    <t>SWITCHES FOR 24V DC MOTORS</t>
  </si>
  <si>
    <t>POWER SUPPLIES FOR 24V DC MOTORS</t>
  </si>
  <si>
    <t>RTS CONTROLLERS / POWER SUPPLIES FOR 24V DC MOTORS</t>
  </si>
  <si>
    <t xml:space="preserve">GUIDE FLANGE Ø 63mm, exterior diameter Ø 160mm    </t>
  </si>
  <si>
    <t xml:space="preserve">OXIMO RTS 20/17 3M White Cable      </t>
  </si>
  <si>
    <t xml:space="preserve">OXIMO RTS 40/17 3M White Cable      </t>
  </si>
  <si>
    <t xml:space="preserve">ALTUS 50 RTS 25/17 3M White Cable          </t>
  </si>
  <si>
    <t>ALTUS 50 RTS 30/17 3M White Cable</t>
  </si>
  <si>
    <t>ZINC PLUG END ANGLE BRACKET D12 Pin</t>
  </si>
  <si>
    <t>METEOR 20/17 CSI RTS 2.5M White Cable</t>
  </si>
  <si>
    <t>VECTRAN 50/12 CSI RTS 2.5M White Cable</t>
  </si>
  <si>
    <t xml:space="preserve">TITAN 100/12  2.5M White Cable              </t>
  </si>
  <si>
    <t xml:space="preserve">VEGA 60/12  2.5M White Cable                </t>
  </si>
  <si>
    <t xml:space="preserve">ATLAS 15/32 2.5M White Cable               </t>
  </si>
  <si>
    <t xml:space="preserve">GEMINI 25/17 2.5M White Cable              </t>
  </si>
  <si>
    <t>ANTARES 70/17 CSI  2.5M White Cable</t>
  </si>
  <si>
    <t xml:space="preserve">ARIANE 6/32 2.5M White Cable               </t>
  </si>
  <si>
    <t xml:space="preserve">JET 10/17 2.5M White Cable                  </t>
  </si>
  <si>
    <t xml:space="preserve">ATLAS 15/17  2.5M White Cable              </t>
  </si>
  <si>
    <t>JET 10/54 3M White Cable</t>
  </si>
  <si>
    <t>ALTUS 50 RTS 10/54 3M White Cable</t>
  </si>
  <si>
    <t>CROWN Ø 63mm GALV. KEYWAY TUBE  Issey</t>
  </si>
  <si>
    <t>WHEEL Ø 63mm GALV. KEYWAY TUBE  Issey</t>
  </si>
  <si>
    <t>WHEEL Ø 65mm GALV. KEYWAY TUBE  Sunmaster</t>
  </si>
  <si>
    <t>CROWN Ø 65mm GALV. KEYWAY TUBE  Sunmaster</t>
  </si>
  <si>
    <t>FIXING POINT BRACKET</t>
  </si>
  <si>
    <t>EXTENSION SHAFT SHORT 220mm</t>
  </si>
  <si>
    <t>EXTENSION SHAFT LONG 330mm</t>
  </si>
  <si>
    <t>LINKEO 2    200mm stroke   24V DC  silver</t>
  </si>
  <si>
    <t>LINKEO 2    250mm stroke   24V DC  silver</t>
  </si>
  <si>
    <t>LINKEO 2    200mm stroke   230V AC  silver</t>
  </si>
  <si>
    <t>LINKEO 2    250mm stroke   230V AC  silver</t>
  </si>
  <si>
    <t>WHEEL Ø 40mm x 1.5mm ROUND TUBE</t>
  </si>
  <si>
    <t xml:space="preserve">WHEEL Ø 60 x 2.0mm ROUND TUBE    </t>
  </si>
  <si>
    <t xml:space="preserve">CROWN Ø 60 x 2.0mm ROUND TUBE    </t>
  </si>
  <si>
    <t>WHEEL Ø 63 ROUND TUBE</t>
  </si>
  <si>
    <t>CROWN not required</t>
  </si>
  <si>
    <t>HIGH LOAD BRACKET 50/60mm</t>
  </si>
  <si>
    <t xml:space="preserve">SQUARE BRACKET WITH MULTIPLE FIXING POINT </t>
  </si>
  <si>
    <t>CENTRALIS DC IB</t>
  </si>
  <si>
    <t>POWER 1.5DC</t>
  </si>
  <si>
    <t>POWER 2.7DC</t>
  </si>
  <si>
    <t>DC RTS RECEIVER</t>
  </si>
  <si>
    <t>INTEGRATED RECEIVER</t>
  </si>
  <si>
    <t>OREA 50 WT 40/17 3M White Cable</t>
  </si>
  <si>
    <t xml:space="preserve">NYLON STRAP 20mm WIDE - Sold per metre </t>
  </si>
  <si>
    <t xml:space="preserve">ALTUS 50  RTS </t>
  </si>
  <si>
    <t xml:space="preserve">ALTUS 50 RTS RH </t>
  </si>
  <si>
    <t xml:space="preserve">ALTUS 60 RTS </t>
  </si>
  <si>
    <t>OREA 50 RTS</t>
  </si>
  <si>
    <t xml:space="preserve">OREA 60 RTS  </t>
  </si>
  <si>
    <t>OREA 50 WT</t>
  </si>
  <si>
    <t>LT 60  CSI  (Manual Override)</t>
  </si>
  <si>
    <t>CLIP 51 x 57 EXTERNAL</t>
  </si>
  <si>
    <t>CLIP 51 x 57 INTERNAL</t>
  </si>
  <si>
    <t>HEXAGONAL 7mm</t>
  </si>
  <si>
    <t>SHAFT ADAPTERS</t>
  </si>
  <si>
    <t>ROUND GROOVE 14 x 3.4</t>
  </si>
  <si>
    <t xml:space="preserve">ANGLE MOTOR BRACKET       </t>
  </si>
  <si>
    <t xml:space="preserve">HEADRAIL ADAPTER HD ULTIMATE  </t>
  </si>
  <si>
    <t>HEADRAIL ADAPTER FABER MINIMATIC</t>
  </si>
  <si>
    <t xml:space="preserve">HEADRAIL ADAPTER FABER SOFTLINE </t>
  </si>
  <si>
    <t xml:space="preserve">HEADRAIL ADAPTER B.I.G          </t>
  </si>
  <si>
    <t>HEADRAIL ADAPTER VEROSOL PLEATED</t>
  </si>
  <si>
    <t xml:space="preserve">SHAFT ADAPTER HEXAGONAL 5mm   </t>
  </si>
  <si>
    <t xml:space="preserve">SHAFT ADAPTER SQUARE 5mm      </t>
  </si>
  <si>
    <t xml:space="preserve">SHAFT ADAPTER HEXAGONAL 6mm  </t>
  </si>
  <si>
    <t xml:space="preserve">LONG SHAFT ADAPTER  HEXAGONAL 5mm  </t>
  </si>
  <si>
    <t>LONG SHAFT ADAPTER SQUARE 5mm</t>
  </si>
  <si>
    <t xml:space="preserve">LONG SHAFT ADAPTER  HEXAGONAL 6mm  </t>
  </si>
  <si>
    <t xml:space="preserve">ADAPTER HEXA 7/HEXA 7          </t>
  </si>
  <si>
    <t>SENSORS FOR WT MOTORS</t>
  </si>
  <si>
    <t>WHEEL Ø 70mm ROCHLING, PERMA, TURNILS</t>
  </si>
  <si>
    <t>BEARINGS</t>
  </si>
  <si>
    <t>TEST LEADS AND LIMIT ADJUSTERS</t>
  </si>
  <si>
    <t>WHEEL Ø 78mm DOHNER KEYWAY Aluxor / Issey</t>
  </si>
  <si>
    <t>CROWN Ø 78mm DOHNER KEYWAY Aluxor / Issey</t>
  </si>
  <si>
    <t>ZINC INTERMEDIATE BRACKET</t>
  </si>
  <si>
    <t xml:space="preserve">ZINC ANGLE MOTOR BRACKET          </t>
  </si>
  <si>
    <t xml:space="preserve">ANGLE MOTOR BRACKET </t>
  </si>
  <si>
    <t>ZINC PLUG END ANGLE BRACKET D10 Pin</t>
  </si>
  <si>
    <t>BRACKET WITH 10mm SQUARE STUD</t>
  </si>
  <si>
    <t xml:space="preserve">RH BRACKET WITH 10mm STUD  </t>
  </si>
  <si>
    <t>BRACKET - WITH 4 FIXING HOLES</t>
  </si>
  <si>
    <t>PLUG END Ø 50 WITH Ø 10mm SHAFT</t>
  </si>
  <si>
    <t xml:space="preserve">PLUG END Ø 50 WITH Ø 12mm SHAFT </t>
  </si>
  <si>
    <t>PLUG END Ø 50 WITHOUT SHAFT</t>
  </si>
  <si>
    <t>SPRING LOADED PLUG END PIN Ø 12</t>
  </si>
  <si>
    <t xml:space="preserve">RING 25/35 HEXAGONAL 5mm  </t>
  </si>
  <si>
    <t xml:space="preserve">RING 25/35 HEXAGONAL 6mm  </t>
  </si>
  <si>
    <t xml:space="preserve">RING 25/35 SQUARE 5mm     </t>
  </si>
  <si>
    <t>WHEEL Ø  78mm DOHNER ROUND KEYWAY  Turnils</t>
  </si>
  <si>
    <t xml:space="preserve">WHEEL Ø 85mm TUBE WITH CANALS  Imbac  </t>
  </si>
  <si>
    <t xml:space="preserve">CROWN Ø 85mm DOHNER KEYWAY TUBE  Issey </t>
  </si>
  <si>
    <t>WHEEL Ø 85mm DOHNER KEYWAY TUBE  Issey</t>
  </si>
  <si>
    <t xml:space="preserve">RTS/ILT WHITE Cable 10M       </t>
  </si>
  <si>
    <t xml:space="preserve">LW25 - B83         0.8/30   24V DC          </t>
  </si>
  <si>
    <t xml:space="preserve">LW25 - B44         0.4/40   24V DC       </t>
  </si>
  <si>
    <t xml:space="preserve">RTS/ILT WHITE Cable 3M        </t>
  </si>
  <si>
    <t xml:space="preserve">RTS/ILT WHITE Cable 5M        </t>
  </si>
  <si>
    <t>DRY CONTACT RECEIVER</t>
  </si>
  <si>
    <t>CENTRALIS LIGHT OUTDOOR RECEIVER RTS</t>
  </si>
  <si>
    <t xml:space="preserve">ALTUS 50 RTS 10/17 3M White Cable  </t>
  </si>
  <si>
    <t xml:space="preserve">ALTUS 50 RTS 10/32 5M White Cable  </t>
  </si>
  <si>
    <t>ALTUS 50 RTS 15/17 3M White Cable</t>
  </si>
  <si>
    <t xml:space="preserve">KIT LT CSI BRACKET </t>
  </si>
  <si>
    <t xml:space="preserve">SHORT EYE OUTLET 60mm          </t>
  </si>
  <si>
    <t xml:space="preserve">LONG EYE OUTLET 165mm          </t>
  </si>
  <si>
    <t xml:space="preserve">SPRING LOADED SURFACE MOUNTED KEY SWITCH      </t>
  </si>
  <si>
    <t>CROWN Ø 65mm GALV KEYWAY TUBE  Issey, Sunmaster</t>
  </si>
  <si>
    <t>WHEEL Ø 65mm GALV. KEYWAY TUBE  Issey, Sunmaster</t>
  </si>
  <si>
    <t xml:space="preserve">CROWN Ø 70mm ALUM. KEYWAY   Perma, HD, Turnils     </t>
  </si>
  <si>
    <t xml:space="preserve">WHEEL Ø 70mm ALUM. KEYWAY  Perma, HD, Turnils      </t>
  </si>
  <si>
    <t>CROWN Ø 70mm KEYWAY TUBE  Franciaflex</t>
  </si>
  <si>
    <t>WHEEL Ø 70mm KEYWAY TUBE  Franciaflex</t>
  </si>
  <si>
    <t>POWER 1X2.5DC RTS</t>
  </si>
  <si>
    <t xml:space="preserve">VECTRAN 50/12 2.5M White Cable             </t>
  </si>
  <si>
    <t xml:space="preserve">ARIANE 6/17 RH 2.5M White Cable          </t>
  </si>
  <si>
    <t xml:space="preserve">FTS CONTROLLER             </t>
  </si>
  <si>
    <t>UNIVERSAL SLIM RECEIVER RTS - CABLE</t>
  </si>
  <si>
    <t>THERMOSUNIS INDOOR WIREFREE RTS</t>
  </si>
  <si>
    <t>CENTRALIS RECEIVER INDOOR RTS (Flush Mount)</t>
  </si>
  <si>
    <t>SURFACE BOX FOR CENTRALIS INDOOR RECEIVER</t>
  </si>
  <si>
    <t>CENTRALIS RECEIVER INDOOR RTS VENETIAN (Flush Mount)</t>
  </si>
  <si>
    <t xml:space="preserve">CENTRALIS UNO RTS                       </t>
  </si>
  <si>
    <t>CENTRALIS LIGHT INDOOR RECEIVER RTS</t>
  </si>
  <si>
    <t xml:space="preserve">MOTOR BRACKET                </t>
  </si>
  <si>
    <t xml:space="preserve">PLUG END BRACKET  Ø 8mm PIN  </t>
  </si>
  <si>
    <t xml:space="preserve">INTERMEDIATE BRACKET KIT      </t>
  </si>
  <si>
    <t>ALTUS 50 RTS 40/17 3M White Cable</t>
  </si>
  <si>
    <t>ALTUS 50 RTS 50/12 3M White Cable</t>
  </si>
  <si>
    <t xml:space="preserve">GEMINI 25/17 CSI 2.5M White Cable       </t>
  </si>
  <si>
    <t xml:space="preserve">MARINER 40/17 CSI 2.5M White Cable       </t>
  </si>
  <si>
    <t xml:space="preserve">HI PRO WHITE Cable 2.5M       </t>
  </si>
  <si>
    <t xml:space="preserve">CRANK HANDLE 1.25M WITH HOOK   </t>
  </si>
  <si>
    <t xml:space="preserve">CRANK HANDLE 2M WITH HOOK      </t>
  </si>
  <si>
    <t>CRANK INVISIBLE BOX OUTLET 1.25M  (to suit 9685122)</t>
  </si>
  <si>
    <t xml:space="preserve">FTS STRAP FIXING BLOCK         </t>
  </si>
  <si>
    <t xml:space="preserve">OREA 50 RTS 25/17 3M White Cable  </t>
  </si>
  <si>
    <t>OREA 50 RTS 35/17 3M White Cable</t>
  </si>
  <si>
    <t xml:space="preserve">OREA 50 RTS 40/17 3M White Cable           </t>
  </si>
  <si>
    <t>CROWN Ø  78mm DOHNER ROUND KEYWAY  Turnils</t>
  </si>
  <si>
    <t xml:space="preserve">LT 50  RH </t>
  </si>
  <si>
    <t>FIXED UP SPRING DOWN SURFACE MOUNTED KEY SWITCH</t>
  </si>
  <si>
    <t xml:space="preserve">FIXED UP SPRING DOWN FLUSH MOUNTED KEY SWITCH  </t>
  </si>
  <si>
    <t xml:space="preserve">SPRING LOADED FLUSH MOUNTED KEY SWITCH   </t>
  </si>
  <si>
    <t xml:space="preserve">RTS/ILT BLACK Cable 3M              </t>
  </si>
  <si>
    <t>LINKEO 2</t>
  </si>
  <si>
    <t xml:space="preserve">HI PRO BLACK Cable 10M               </t>
  </si>
  <si>
    <t xml:space="preserve">CROWN TUBE Ø 102 x 2mm  ROUND TUBE                 </t>
  </si>
  <si>
    <t>WHEEL ALUMINIUM Ø 102 x 2mm ROUND  TUBE</t>
  </si>
  <si>
    <t>INTERMEDIATE BRACKET KIT (9410639+9146011+1781018)</t>
  </si>
  <si>
    <t xml:space="preserve">PLUG END Ø 40mm WITHOUT SHAFT     </t>
  </si>
  <si>
    <t xml:space="preserve">PLUG END SHAFT Ø 12mm     </t>
  </si>
  <si>
    <t>ALTUS 50 RTS RH 6/17 3M Black Cable</t>
  </si>
  <si>
    <t>ALTUS 50 RTS RH 6/32 3M White Cable</t>
  </si>
  <si>
    <t>ALTUS 50 RTS RH 15/17 3M Black Cable</t>
  </si>
  <si>
    <t>ALTUS 50 RTS RH 15/32 3M White Cable</t>
  </si>
  <si>
    <t>ALTUS 50 RTS 6/17 3M White Cable</t>
  </si>
  <si>
    <t xml:space="preserve">FTS GEMINI 25/17  2.5M Black Cable         </t>
  </si>
  <si>
    <t>ALTUS 50 RTS 6/32 5M White Cable</t>
  </si>
  <si>
    <t>WHEEL Ø 50 x 1.5 mm ROUND TUBE</t>
  </si>
  <si>
    <t xml:space="preserve">WHEEL Ø 50mm WITH EXTERNAL KEYWAY          </t>
  </si>
  <si>
    <t xml:space="preserve">CROWN Ø 60 x 1.5mm ROUND TUBE    </t>
  </si>
  <si>
    <t xml:space="preserve">WHEEL Ø 60 x 1.5mm ROUND TUBE    </t>
  </si>
  <si>
    <t xml:space="preserve">CROWN Ø 60mm OCTAGONAL TUBE      </t>
  </si>
  <si>
    <t xml:space="preserve">WHEEL Ø 60mm OCTAGONAL TUBE      </t>
  </si>
  <si>
    <t xml:space="preserve">CROWN Ø 63 x 1.5mm ROUND TUBE (adapt. LT50/60)     </t>
  </si>
  <si>
    <t xml:space="preserve">WHEEL Ø 63 x 1.5mm ROUND TUBE   </t>
  </si>
  <si>
    <t xml:space="preserve">INVISIBLE CARDAN  (to suit 9685140)             </t>
  </si>
  <si>
    <t xml:space="preserve">CARDAN HEXA 7/HEXA 7           </t>
  </si>
  <si>
    <t xml:space="preserve">DOUBLE CARDAN                  </t>
  </si>
  <si>
    <t>RODEO</t>
  </si>
  <si>
    <t>LV 25</t>
  </si>
  <si>
    <t>OREA 50 RTS 50/12 3M White Cable</t>
  </si>
  <si>
    <t xml:space="preserve">OXIMO RTS 10/17 3M White Cable      </t>
  </si>
  <si>
    <t xml:space="preserve">OXIMO RTS 15/17 3M White Cable      </t>
  </si>
  <si>
    <t xml:space="preserve">TAURUS 120/12  2.5M White Cable             </t>
  </si>
  <si>
    <t xml:space="preserve">VEGA 60/12 CSI  2.5M White Cable           </t>
  </si>
  <si>
    <t xml:space="preserve">FTS ORION 55/17  2.5M Black Cable     </t>
  </si>
  <si>
    <t>4DC MOTOR CONTROLLER WALL MOUNT</t>
  </si>
  <si>
    <t>ANIMEO SCREWDRIVER</t>
  </si>
  <si>
    <t xml:space="preserve">PLUG END Ø 78 WITHOUT SHAFT     </t>
  </si>
  <si>
    <t xml:space="preserve">STOP RING 6mm HEX/5mm SQUARE SHAFT </t>
  </si>
  <si>
    <t>J4 WT</t>
  </si>
  <si>
    <t>J4 6/24 WT</t>
  </si>
  <si>
    <t>J4 10/24 WT</t>
  </si>
  <si>
    <t>J4 18/24 WT</t>
  </si>
  <si>
    <t>ONDEIS RAIN SENSOR</t>
  </si>
  <si>
    <t>DECOFLEX 1 CHANNEL BLACK</t>
  </si>
  <si>
    <t>DECOFLEX 1 CHANNEL WHITE</t>
  </si>
  <si>
    <t>DECOFLEX 5 CHANNEL BLACK</t>
  </si>
  <si>
    <t>DECOFLEX 5 CHANNEL WHITE</t>
  </si>
  <si>
    <t>SONESSE 40 CROWN &amp; WHEEL Ø 40mm ROUND TUBE</t>
  </si>
  <si>
    <t>KEYTIS 2 RTS (2 Channel)</t>
  </si>
  <si>
    <t>KEYTIS 4 RTS (4 Channel)</t>
  </si>
  <si>
    <t>BRACKET 48mm SADDLE</t>
  </si>
  <si>
    <t xml:space="preserve">HI PRO BLACK Cable 2.5M               </t>
  </si>
  <si>
    <t>CSI WHITE Cable 2.5M</t>
  </si>
  <si>
    <t xml:space="preserve">RTS/ILT WHITE Cable 3M FITTED WITH HIRSCHMANN CONNECTORS </t>
  </si>
  <si>
    <t>HI PRO WHITE Cable 2.5M WITH HIRSCHMANN CONNECTORS</t>
  </si>
  <si>
    <t>SOLIRIS MOD/VAR SLIM RECEIVER RTS - CABLE</t>
  </si>
  <si>
    <t>SOLIRIS MOD/VAR SLIM RECEIVER RTS - HIRSCHMANN PLUG</t>
  </si>
  <si>
    <t>2AC MOTOR CONTROLLER WALL MOUNT</t>
  </si>
  <si>
    <t>SONESSE 40 6/20 RTS 3M White Cable</t>
  </si>
  <si>
    <t>WHEEL Ø 62 x 2.0mm HD ROUND TUBE</t>
  </si>
  <si>
    <t>CROWN Ø 62 x 2.0mm HD ROUND TUBE</t>
  </si>
  <si>
    <t>CROWN Ø 85mm DOHNER KEYWAY TUBE Issey</t>
  </si>
  <si>
    <t>BATTERY LITHIUM 3V CR2430 FOR TELIS, CENTRALIS RTS, SITUO RTS, SMOOVE RTS</t>
  </si>
  <si>
    <t>IN-LINE CONNECTOR HOUSING (Trade price only - no discounts apply)</t>
  </si>
  <si>
    <t>CD25 114.8</t>
  </si>
  <si>
    <t>LIGHTING RTS RECEIVERS</t>
  </si>
  <si>
    <t>OREA 50 RTS 15/17 3M White Cable</t>
  </si>
  <si>
    <t>LIGHTING IN-WALL RECEIVER RTS</t>
  </si>
  <si>
    <t>ALUMINIUM WHEEL LT60 DOHNER</t>
  </si>
  <si>
    <t>Roll up 28 RTS MOTORS</t>
  </si>
  <si>
    <t>ROLL UP 28 CROWN ACMEDA S45</t>
  </si>
  <si>
    <t>ROLL UP 28 WHEEL ACMEDA S45</t>
  </si>
  <si>
    <t>ROLL UP 28 CROWN 40MM</t>
  </si>
  <si>
    <t>ROLL UP 28 WHEEL 40MM</t>
  </si>
  <si>
    <t>ACMEDA M40 WHEEL</t>
  </si>
  <si>
    <t>ACMEDA M40 CROWN</t>
  </si>
  <si>
    <t>ACMEDA M40 MOTOR DISC ADAPTER</t>
  </si>
  <si>
    <t>SMOOVE DOUBLE PURE FRAME</t>
  </si>
  <si>
    <t>SMOOVE LIGHT BAMBOO FRAME</t>
  </si>
  <si>
    <t>SMOOVE AMBER BAMBOO FRAME</t>
  </si>
  <si>
    <t>SMOOVE CHERRY FRAME</t>
  </si>
  <si>
    <t>SMOOVE WALNUT FRAME</t>
  </si>
  <si>
    <t xml:space="preserve">HI PRO BLACK Cable 5M               </t>
  </si>
  <si>
    <t>TILT &amp; LIFT 25 RTS</t>
  </si>
  <si>
    <t>12V BATTERY TUBE ( 8 AA LITHIUM) + CLIPS</t>
  </si>
  <si>
    <t xml:space="preserve"> 8 AA LITHIUM BATTERIES</t>
  </si>
  <si>
    <t>WALL MOUNT CLIPS FOR BATTERY TUBE</t>
  </si>
  <si>
    <t>25 CM Y CABLE FOR DUAL BATTERY TUBE</t>
  </si>
  <si>
    <t>120CM EXTENSION CABLE FOR BATTERY TUBE</t>
  </si>
  <si>
    <t>25CM EXTENSION CABLE FOR BATTERY TUBE</t>
  </si>
  <si>
    <t>240CM EXTENSION CABLE FOR BATTERY TUBE</t>
  </si>
  <si>
    <t>12V AC/DC POWER SUPPLY FOR WIREFREE RANGE</t>
  </si>
  <si>
    <t>Order Multiple</t>
  </si>
  <si>
    <t>Electronics</t>
  </si>
  <si>
    <t>Accessories</t>
  </si>
  <si>
    <t>Roller Blinds</t>
  </si>
  <si>
    <t>Roman, Cellular &amp; Venetian Blinds</t>
  </si>
  <si>
    <t>Awnings</t>
  </si>
  <si>
    <t>External Venetain Blinds</t>
  </si>
  <si>
    <t>Fabric Tension Systems</t>
  </si>
  <si>
    <t>Roller Shutters</t>
  </si>
  <si>
    <t>Window Openers</t>
  </si>
  <si>
    <t>•</t>
  </si>
  <si>
    <t xml:space="preserve">LS40 3/30  2.5M White Cable     </t>
  </si>
  <si>
    <t>External Screens</t>
  </si>
  <si>
    <t>Item Number</t>
  </si>
  <si>
    <t>Item Description</t>
  </si>
  <si>
    <t>TIMER REMOTES</t>
  </si>
  <si>
    <t>16 CHANNEL REMOTES</t>
  </si>
  <si>
    <t>SMOOVE WALL MOUNT RTS TRANSMITTERS</t>
  </si>
  <si>
    <t>SMOOVE ORIGIN IB PURE (see above for Frame Options)</t>
  </si>
  <si>
    <t>SMOOVE UNO IB+ PURE (see above for Frame Options)</t>
  </si>
  <si>
    <t>ROLL UP 28 RTS ELECTRONICS</t>
  </si>
  <si>
    <t>SUNIS INDOOR WIREFREE RTS</t>
  </si>
  <si>
    <t xml:space="preserve">EOLIS 3D SENSOR WHITE </t>
  </si>
  <si>
    <t xml:space="preserve">EOLIS 3D SENSOR CREAM </t>
  </si>
  <si>
    <t xml:space="preserve">EOLIS 3D SENSOR BLACK </t>
  </si>
  <si>
    <t>Pricing Code</t>
  </si>
  <si>
    <t>Crowns &amp; Wheels</t>
  </si>
  <si>
    <t>CROWN Ø 70mm OCTAGONAL TUBE  (use with 9707026)</t>
  </si>
  <si>
    <t>WHEEL Ø 70mm ALUM. KEYWAY  Perma, HD, Turnils</t>
  </si>
  <si>
    <t>CROWN Ø 70mm ALUM. KEYWAY   Perma, HD, Turnils  (use with 9707026)</t>
  </si>
  <si>
    <t>Concept 25</t>
  </si>
  <si>
    <t xml:space="preserve"> HEADRAIL ADAPTERS</t>
  </si>
  <si>
    <t>CD 25 MANUAL ACCESSORIES</t>
  </si>
  <si>
    <t>ROMAN BLIND ACCESSORIES</t>
  </si>
  <si>
    <t>CTS 40 BRACKET</t>
  </si>
  <si>
    <t>EVB ACCESSORIES</t>
  </si>
  <si>
    <t>FTS ACCESSORIES</t>
  </si>
  <si>
    <t>ACCESSORIES FOR CONTROLS</t>
  </si>
  <si>
    <t>POWER CABLES</t>
  </si>
  <si>
    <t>UNIVERSAL TAILS</t>
  </si>
  <si>
    <t>50/60MM MOTOR CABLES</t>
  </si>
  <si>
    <t>Discount off RRP %</t>
  </si>
  <si>
    <t>FTS HIGH LOAD PLUG END BRACKET</t>
  </si>
  <si>
    <t>12mm SQUARE ADAPTER</t>
  </si>
  <si>
    <t>UNIVERSAL TAIL WITH INLINE CONNECTOR WHITE CABLE 2.3M</t>
  </si>
  <si>
    <t>UNIVERSAL TAIL WITH INLINE CONNECTOR WHITE CABLE 5M</t>
  </si>
  <si>
    <t>UNIVERSAL TAIL WITH INLINE CONNECTOR WHITE CABLE 10M</t>
  </si>
  <si>
    <t>Cost per additional metre over 10 metres (Made to order - minimum 2 week turnaround)</t>
  </si>
  <si>
    <t>RTS/ILT WHITE CABLE 3M with inline connector &amp; 3 pin plug</t>
  </si>
  <si>
    <t xml:space="preserve">HI PRO BLACK Cable 2.5M with inline connector </t>
  </si>
  <si>
    <t xml:space="preserve">HI PRO WHITE Cable 2.5M with inline connector </t>
  </si>
  <si>
    <t xml:space="preserve">RTS/ILT BLACK Cable 2.5M with inline connector </t>
  </si>
  <si>
    <t xml:space="preserve">RTS/ILT WHITE Cable 2.5M with inline connector </t>
  </si>
  <si>
    <t xml:space="preserve">CSI White Cable 2.5M with inline connector </t>
  </si>
  <si>
    <t>HIRSCHMANN CONNECTOR FOR TAIL (Male with Female Pins)</t>
  </si>
  <si>
    <t>HIRSCHMANN CONNECTOR FOR MOTOR (Female with Male Pins)</t>
  </si>
  <si>
    <t>SONESSE 40 3/30 2.5M White Cable with inline connector</t>
  </si>
  <si>
    <t>SONESSE 40 6/20 2.5M White Cable with inline connector</t>
  </si>
  <si>
    <t>SONESSE 40 9/12 2.5M White Cable with inline Connector</t>
  </si>
  <si>
    <t>SONESSE 40 3/30 RTS 3M White Cable with inline connector</t>
  </si>
  <si>
    <t>SONESSE 40 6/20 RTS 3M White Cable with inline connector</t>
  </si>
  <si>
    <t>SONESSE 40 9/12 RTS 3M White Cable with inline connector</t>
  </si>
  <si>
    <t xml:space="preserve">LS40 3/30  2.5M White Cable  with inline connector    </t>
  </si>
  <si>
    <t>OREA 60 RTS 120/12 3M White Cable</t>
  </si>
  <si>
    <t>BEARING CTS25 VERSARAIL EASY UP</t>
  </si>
  <si>
    <t>INLINE CONNECTOR ADAPTER</t>
  </si>
  <si>
    <t>VERTICAL BOX WITH EYE OUTLET</t>
  </si>
  <si>
    <t>GEIGER EYE OUTLET L=100mm</t>
  </si>
  <si>
    <t>ABS WHEELS</t>
  </si>
  <si>
    <t>RIGHT ABS WHEEL</t>
  </si>
  <si>
    <t>LEFT ABS WHEEL</t>
  </si>
  <si>
    <t>LEFT ABS WHEEL - HIGH TORQUE</t>
  </si>
  <si>
    <t>RIGHT ABS WHEEL - HIGH TORQUE</t>
  </si>
  <si>
    <t>STOP WHEEL</t>
  </si>
  <si>
    <t xml:space="preserve">COLLAR Ø 16mm </t>
  </si>
  <si>
    <t>INTERMEDIATE SHAFT</t>
  </si>
  <si>
    <t>SCREWS - LT50 ONLY (PACK OF 100)</t>
  </si>
  <si>
    <t>STOP RING</t>
  </si>
  <si>
    <t>WHEEL Ø 65mm GALV. KEYWAY TUBE  Issey Sunmaster</t>
  </si>
  <si>
    <t>CROWN Ø 65mm GALV. KEYWAY TUBE  Issey Sunmaster</t>
  </si>
  <si>
    <t>E</t>
  </si>
  <si>
    <t>Discount Amount</t>
  </si>
  <si>
    <t>ND</t>
  </si>
  <si>
    <t>NO DISCOUNT</t>
  </si>
  <si>
    <t>Discount</t>
  </si>
  <si>
    <t>ROLL UP 28 WT WITH PIN</t>
  </si>
  <si>
    <t>ROLL UP 28 WT WITH EARS</t>
  </si>
  <si>
    <t>ROLL UP 28 WT WITH STAR HOLE</t>
  </si>
  <si>
    <t>SONESSE 50 10/28 3M White Cable</t>
  </si>
  <si>
    <t>SONESSE 50 15/17 3M White Cable</t>
  </si>
  <si>
    <t>SONESSE 50 RTS 15/17 3M White Cable</t>
  </si>
  <si>
    <t>SONESSE 50 RTS 10/28 3M White Cable</t>
  </si>
  <si>
    <t>SONESSE 50 RS485 10/28 3M White Cable</t>
  </si>
  <si>
    <t>SONESSE 50 RS485 15/17 3M White Cable</t>
  </si>
  <si>
    <t>SMOOVE WALL MOUNT FRAMES</t>
  </si>
  <si>
    <t>ALTUS 40 RTS 3/30 3M White Cable</t>
  </si>
  <si>
    <t>ALTUS 40 RTS 3/30 3M White Cable with inline connector</t>
  </si>
  <si>
    <t>WO</t>
  </si>
  <si>
    <t xml:space="preserve">LS40 4/16  2.5M White Cable     </t>
  </si>
  <si>
    <t xml:space="preserve">LS40 4/16  2.5M White Cable  with inline connector       </t>
  </si>
  <si>
    <t xml:space="preserve">LS40 13/10  2.5M White Cable       </t>
  </si>
  <si>
    <t xml:space="preserve">LS40 13/10  2.5M White Cable  with inline connector         </t>
  </si>
  <si>
    <t>Window Opener Motors</t>
  </si>
  <si>
    <t>TELIS 6 CHRONIS RTS PURE (6 Channel)</t>
  </si>
  <si>
    <t>TELIS 6 CHRONIS RTS SILVER (6 Channel)</t>
  </si>
  <si>
    <t>TELIS 16 RTS PURE (16 Channel)</t>
  </si>
  <si>
    <t>TELIS 16 RTS SILVER (16 Channel)</t>
  </si>
  <si>
    <t>DOUBLE CARDAN WITH EYE OUTLET   (350mm)</t>
  </si>
  <si>
    <t>UNIVERSAL TAIL WHITE CABLE (PER ADDITIONAL METRE)</t>
  </si>
  <si>
    <t>ALTUS 40 RTS 13/10 3M White Cable</t>
  </si>
  <si>
    <t>ALTUS 40 RTS 13/10 3M White Cable with inline connector</t>
  </si>
  <si>
    <t>SONESSE 50 RTS RH 6/17 3M White Cable</t>
  </si>
  <si>
    <t xml:space="preserve">SONESSE 50 WT </t>
  </si>
  <si>
    <t>SONESSE 50 RTS</t>
  </si>
  <si>
    <t>SONESSE 50 RS485</t>
  </si>
  <si>
    <t>SMOOVE ORIGIN RTS (inc Pure Frame)</t>
  </si>
  <si>
    <t>SMOOVE 1 PURE RTS</t>
  </si>
  <si>
    <t>SMOOVE 1 SILVER RTS</t>
  </si>
  <si>
    <t>SMOOVE 1 BLACK RTS</t>
  </si>
  <si>
    <t>SMOOVE 1 O/C PURE RTS</t>
  </si>
  <si>
    <t>SMOOVE 1 O/C BLACK RTS</t>
  </si>
  <si>
    <t>RS485 SETTING TOOL (Trade price only - no discounts apply)</t>
  </si>
  <si>
    <t>Note:</t>
  </si>
  <si>
    <t>FTS CONTROLLER</t>
  </si>
  <si>
    <t>LT 50  CSI (Manual Override)</t>
  </si>
  <si>
    <t>LT 50  CSI RTS (Manual Override)</t>
  </si>
  <si>
    <t>LT 50 FTS (Fabric Tension System)</t>
  </si>
  <si>
    <t>60MM MOTORS</t>
  </si>
  <si>
    <t>40/50MM MOTOR ADAPTERS</t>
  </si>
  <si>
    <t>50/60MM CSI MOTORS</t>
  </si>
  <si>
    <t>50/60MM MOTORS</t>
  </si>
  <si>
    <t>CSI MOTOR ACCESSORIES</t>
  </si>
  <si>
    <t>SONESSE 50 WHEEL Ø 50 x 1.5 mm ROUND TUBE</t>
  </si>
  <si>
    <t>SONESSE 50 TELESCOPIC PLUG END Ø 50 WITH 10mm SHAFT</t>
  </si>
  <si>
    <t>Tubular Motors</t>
  </si>
  <si>
    <t>Company Name:</t>
  </si>
  <si>
    <t>For confirmation of your pricing agreement please contact your Somfy Regional Sales Manager.</t>
  </si>
  <si>
    <t>This calculator is a guide only.  It is provided for illustrative purposes only and prices generated are not contractual.</t>
  </si>
  <si>
    <t>SITUO 1 RTS PURE</t>
  </si>
  <si>
    <t>SITUO 1 RTS SILVER</t>
  </si>
  <si>
    <t>SITUO 1 RTS ROSE GOLD</t>
  </si>
  <si>
    <t>SITUO 1 RTS GOLD</t>
  </si>
  <si>
    <t>SITUO 2 RTS PURE</t>
  </si>
  <si>
    <t>SITUO 2 RTS SILVER</t>
  </si>
  <si>
    <t>SITUO 2 RTS ROSE GOLD</t>
  </si>
  <si>
    <t>SITUO 2 RTS GOLD</t>
  </si>
  <si>
    <t>SITUO 5 RTS PURE</t>
  </si>
  <si>
    <t>SITUO 5 RTS SILVER</t>
  </si>
  <si>
    <t>SITUO 5 RTS ROSE GOLD</t>
  </si>
  <si>
    <t>SITUO 5 RTS GOLD</t>
  </si>
  <si>
    <t>Roll Up 28 WT</t>
  </si>
  <si>
    <t xml:space="preserve">LS 40 </t>
  </si>
  <si>
    <t>ALTUS 40 RTS</t>
  </si>
  <si>
    <t>RODEO 300mm 230V 450N (rear cable)</t>
  </si>
  <si>
    <t>HOME AUTOMATION</t>
  </si>
  <si>
    <t>SITUO RTS WALL MOUNT</t>
  </si>
  <si>
    <t>WIREFREE ACCESSORIES</t>
  </si>
  <si>
    <t xml:space="preserve">1 CHANNEL SITUO RTS REMOTES </t>
  </si>
  <si>
    <t xml:space="preserve">2 CHANNEL SITUO RTS REMOTES </t>
  </si>
  <si>
    <t xml:space="preserve">5 CHANNEL SITUO RTS REMOTES </t>
  </si>
  <si>
    <t>SITUO 1 SOLIRIS PURE</t>
  </si>
  <si>
    <t>SITUO 5 SOLIRIS PURE</t>
  </si>
  <si>
    <t>ROLL UP 28 CROWN ROLLEASE 38MM</t>
  </si>
  <si>
    <t>ROLL UP 28 WHEEL ROLLEASE 38MM</t>
  </si>
  <si>
    <t>ANIMEO RTS CONFIGURATION TOOL</t>
  </si>
  <si>
    <t>SITUO SOLIRIS REMOTES</t>
  </si>
  <si>
    <t xml:space="preserve">INIS UNO 86 x 86 FIXED POSITION                       </t>
  </si>
  <si>
    <t xml:space="preserve">INIS UNO 86 x 86 MOMENTARY POSITION                 </t>
  </si>
  <si>
    <t xml:space="preserve">INIS DUO 86 x 86 FIXED POSITION                       </t>
  </si>
  <si>
    <t>SONESSE 30 WF LOUVOLITE 40MM CROWN &amp; DRIVE</t>
  </si>
  <si>
    <t>SONESSE 30 WF TO 400S ADAPTER KIT</t>
  </si>
  <si>
    <t>SONESSE 30 WF HD 37MM CROWN &amp; DRIVE</t>
  </si>
  <si>
    <t>SONESSE 30 WIREFREE RTS LI-ION</t>
  </si>
  <si>
    <t>SONESSE 30 WF ACMEDA SYS45 CROWN &amp; DRVE</t>
  </si>
  <si>
    <t>SONESSE 30 WF ACMEDA SYS45 HEAVY CROWN &amp; DRIVE</t>
  </si>
  <si>
    <t>CONNEXOON WINDOW RTS</t>
  </si>
  <si>
    <t>Stock Status</t>
  </si>
  <si>
    <t>LS</t>
  </si>
  <si>
    <t>NS</t>
  </si>
  <si>
    <t>ALTUS 28 WIREFREE RTS LI-ION</t>
  </si>
  <si>
    <t>MAESTRIA 50 RTS 6/17 VVF 3M UNIT</t>
  </si>
  <si>
    <t>MAESTRIA 50 RTS 10/17 VVF 3M UNIT</t>
  </si>
  <si>
    <t>MAESTRIA 50 RTS 15/17 VVF 3M UNIT</t>
  </si>
  <si>
    <t>MAESTRIA 50 RTS 25/17 VVF 3M UNIT</t>
  </si>
  <si>
    <t>MAESTRIA 50 RTS 35/17 VVF 3M UNIT</t>
  </si>
  <si>
    <t>LS (Low-Stock Item): Somfy stocks limited quantities of this item. Please contact Somfy before placing an order.</t>
  </si>
  <si>
    <t>NS (Non-stocked item): Somfy does not keep physical stock in our Australian warehouse. There will be a maximum lead time of 104 days for these items. Please contact Somfy before placing an order.</t>
  </si>
  <si>
    <t>SUN CONTROLLERS FOR WT MOTORS</t>
  </si>
  <si>
    <t>SOLIRIS UNO</t>
  </si>
  <si>
    <t>SOLIRIS IB</t>
  </si>
  <si>
    <t>ANIMEO IB+ TOUCH BUCO - Please contact Somfy for sales support, further options and project commissioning</t>
  </si>
  <si>
    <t>ANIMEO KNX - Please contact Somfy for sales support, further options and project commissioning</t>
  </si>
  <si>
    <t>ANIMEO IB+ TOUCH BUCO - 4 ZONE</t>
  </si>
  <si>
    <t>ANIMEO IB+ TOUCH BUCO - 8 ZONE</t>
  </si>
  <si>
    <t>FLUSH-MOUNTING BOX TOUCH BUCO</t>
  </si>
  <si>
    <t>SURFACE MOUNTING BOX TOUCH BUCO</t>
  </si>
  <si>
    <t>KNX 4AC MOTOR CONTROLLER WALL MOUNT</t>
  </si>
  <si>
    <t>ALTUS 28 / SONESSE 30 WIREFREE RTS LI-ION ELECTRONICS</t>
  </si>
  <si>
    <t>ALTUS 28 / SONESSE 30 WIREFREE RTS LI-ION</t>
  </si>
  <si>
    <t>Curtain</t>
  </si>
  <si>
    <t>C</t>
  </si>
  <si>
    <t>Curtains</t>
  </si>
  <si>
    <t>TRACK COMPONENTS</t>
  </si>
  <si>
    <t>HIGH PERFORMANCE BELT - 55M</t>
  </si>
  <si>
    <t>PULLEY ASSEMBLY</t>
  </si>
  <si>
    <t>DRIVE PULLEY ASSEMBLY</t>
  </si>
  <si>
    <t>SMALL PULLEY ASSEMBLY</t>
  </si>
  <si>
    <t>HEAVY DUTY MASTER CARRIER</t>
  </si>
  <si>
    <t>HEAVY DUTY STRAIGHT ARM</t>
  </si>
  <si>
    <t>HEAVY DUTY OVERLAP ARM KIT</t>
  </si>
  <si>
    <t>HEAVY DUTY RAIL JOINT</t>
  </si>
  <si>
    <t>HIGH PERFORMANCE ROTATING RUNNER</t>
  </si>
  <si>
    <t>MOTOR HOOK WHITE</t>
  </si>
  <si>
    <t>RIPPLEFOLD ACCESSORIES</t>
  </si>
  <si>
    <t>RIPPLE RUNNER 1 7/8" - 500 UNIT ROLL</t>
  </si>
  <si>
    <t>RIPPLE RUNNER 2 1/8" - 500 UNIT ROLL</t>
  </si>
  <si>
    <t>RIPPLE RUNNER 2 3/8" - 500 UNIT ROLL</t>
  </si>
  <si>
    <t>ROTATING RIPPLE EYELET RUNNER 60MM - 500 UNIT ROLL</t>
  </si>
  <si>
    <t>RIPPLE SNAP TAPE (4-1/4") 91.4M</t>
  </si>
  <si>
    <t>HEAVY DUTY RIPPLE FOLD STRAIGHT ARM</t>
  </si>
  <si>
    <t>HEAVY DUTY RIPPLE OVERLAP ARM KIT</t>
  </si>
  <si>
    <t>HEAVY DUTY RIPPLE FOLD BUTT ARM KIT</t>
  </si>
  <si>
    <t>SMALL RIPPLE OVERLAP ARM KIT</t>
  </si>
  <si>
    <t>MOTOR HOOK WHITE WITH SNAP</t>
  </si>
  <si>
    <t>BRACKETS</t>
  </si>
  <si>
    <t>SWIVEL CEILING BRACKET</t>
  </si>
  <si>
    <t>ONE TOUCH CEILING BRACKET</t>
  </si>
  <si>
    <t>ADJUSTABLE WALL MOUNT BRACKET</t>
  </si>
  <si>
    <t>DOUBLE ADJUSTABLE WALL MOUNT BRACKET</t>
  </si>
  <si>
    <t>CEILING FIXING PLATE</t>
  </si>
  <si>
    <t>SPARE PARTS, ACCESSORIES AND INSTALLATION TOOLS</t>
  </si>
  <si>
    <t>TOP MOUNT KIT</t>
  </si>
  <si>
    <t>PULLEY COVER</t>
  </si>
  <si>
    <t>GLYDEA - GLYSTRO ADAPTER PLATE</t>
  </si>
  <si>
    <t>PULLEY STOPPER ASSEMBLY</t>
  </si>
  <si>
    <t>GLYDEA DCT DATA CABLE</t>
  </si>
  <si>
    <t>DRY CONTACT SETTING TOOL (trade price only - no discounts apply)</t>
  </si>
  <si>
    <t>DCT2RTS 5 CHANNEL INTERFACE</t>
  </si>
  <si>
    <t>MC</t>
  </si>
  <si>
    <t>Motor Cables</t>
  </si>
  <si>
    <t>MODULE</t>
  </si>
  <si>
    <t>1 CHANNEL SITUO VARIATION SOLIRIS RTS REMOTE</t>
  </si>
  <si>
    <t>1 CHANNEL SITUO VARIATION RTS REMOTE</t>
  </si>
  <si>
    <t>5 CHANNELS SITUO VARIATION RTS REMOTE</t>
  </si>
  <si>
    <t>GLYDEA ULTRA RS485 MODULE</t>
  </si>
  <si>
    <t>SITUO VARIATION SOLIRIS RTS PURE</t>
  </si>
  <si>
    <t>SITUO 1 VARIATION RTS PURE</t>
  </si>
  <si>
    <t>SITUO 1 VARIATION RTS SILVER</t>
  </si>
  <si>
    <t>SITUO 5 VARIATION RTS PURE</t>
  </si>
  <si>
    <t>SITUO 5 VARIATION RTS SILVER</t>
  </si>
  <si>
    <t>GLYDEA ULTRA 35 MOTORS</t>
  </si>
  <si>
    <t>GLYDEA ULTRA 60 MOTORS</t>
  </si>
  <si>
    <t>SILENT ACCESSORIES</t>
  </si>
  <si>
    <t xml:space="preserve">GLYDEA ULTRA SILENT RUNNER </t>
  </si>
  <si>
    <t>GLYDEA ULTRA 35e DCT 1.5M WHITE CABLE SILVER</t>
  </si>
  <si>
    <t>GLYDEA ULTRA 35e WT 1.5M WHITE CABLE SILVER</t>
  </si>
  <si>
    <t>GLYDEA ULTRA 35e RTS 1.5M WHITE CABLE SILVER</t>
  </si>
  <si>
    <t>GLYDEA ULTRA 35e DCT 1.5M WHITE CABLE W/ ILC SILVER</t>
  </si>
  <si>
    <t>GLYDEA ULTRA 35e WT 1.5M WHITE CABLE W/ ILC SILVER</t>
  </si>
  <si>
    <t>GLYDEA ULTRA 35e RTS 1.5M WHITE CABLE W/ ILC SILVER</t>
  </si>
  <si>
    <t xml:space="preserve">GLYDEA ULTRA 60e DCT 1.5M WHITE CABLE SILVER </t>
  </si>
  <si>
    <t>GLYDEA ULTRA 60e DCT 1.5M WHITE CABLE W/ ILC SILVER</t>
  </si>
  <si>
    <t>GLYDEA ULTRA 60e WT 1.5M WHITE CABLE SILVER</t>
  </si>
  <si>
    <t>GLYDEA ULTRA 60e WT 1.5M WHITE CABLE W/ ILC SILVER</t>
  </si>
  <si>
    <t>GLYDEA ULTRA 60e RTS 1.5M WHITE CABLE SILVER</t>
  </si>
  <si>
    <t>GLYDEA ULTRA 60e RTS 1.5M WHITE CABLE W/ ILC SILVER</t>
  </si>
  <si>
    <t>IRISMO 45 WIREFREE MOTOR</t>
  </si>
  <si>
    <t>SITUO ACCESSORIES</t>
  </si>
  <si>
    <t>SITUO RTS WALL SUPPORT PACK OF 24</t>
  </si>
  <si>
    <t>SITUO VARIATION WALL SUPPORT PACK OF 6</t>
  </si>
  <si>
    <t>EXTERNAL LI-ION BATTERY PACK</t>
  </si>
  <si>
    <t>FLUSH CONNECTOR HOUSING</t>
  </si>
  <si>
    <t>FLUSH CONNECTER HOUSING</t>
  </si>
  <si>
    <t>GLYDEA ULTRA SILENT MASTER CARRIER</t>
  </si>
  <si>
    <t>LI-ION WIREFREE CHARGER (V2)</t>
  </si>
  <si>
    <t>ALTUS 28 WIREFREE RTS LI-ION (INTERNAL BATTERY)</t>
  </si>
  <si>
    <t>ALTUS 28 WIREFREE RTS W/ LI-ION EXTERNAL BATTERY</t>
  </si>
  <si>
    <t>ALTUS 28 WIREFREE RTS (EXTERNAL BATTERY - NOT INCLUDED)</t>
  </si>
  <si>
    <t xml:space="preserve">IRISMO 45 WIREFREE RTS W/ BATTERY </t>
  </si>
  <si>
    <t xml:space="preserve">20CM EXT CABLE FOR LI-ION FOR CASSETTE (V2)    </t>
  </si>
  <si>
    <t xml:space="preserve">SMOOVE ORIGIN 2  RTS  (inc Pure Frame) </t>
  </si>
  <si>
    <t>SMOOVE ORIGIN 4  RTS  (inc Pure Frame)</t>
  </si>
  <si>
    <t xml:space="preserve">ALTUS 28 WF (INTERNAL BATTERY) - CHARGER </t>
  </si>
  <si>
    <t xml:space="preserve">SONESSE 30 WF (WIREFREE) RTS 2/20 LI-ION 12MM (V2 HEAD)  </t>
  </si>
  <si>
    <t>SONESSE 30 WF HD QUANTUM CROWN &amp; DRIVE</t>
  </si>
  <si>
    <t>MAESTRIA 50 RTS (Star head)</t>
  </si>
  <si>
    <t>MAESTRIA 50 RTS (Round head)</t>
  </si>
  <si>
    <r>
      <rPr>
        <sz val="9"/>
        <rFont val="Arial"/>
        <family val="2"/>
      </rPr>
      <t xml:space="preserve">EXTERNAL LI-ION BATTERY PACK </t>
    </r>
    <r>
      <rPr>
        <i/>
        <sz val="8"/>
        <rFont val="Arial"/>
        <family val="2"/>
      </rPr>
      <t>- compatible with 1003315 and 1003293</t>
    </r>
  </si>
  <si>
    <r>
      <t xml:space="preserve">LI-ION WIREFREE CHARGER (V2) </t>
    </r>
    <r>
      <rPr>
        <i/>
        <sz val="8"/>
        <rFont val="Arial"/>
        <family val="2"/>
      </rPr>
      <t>- compatible with 1240512 and 9021217</t>
    </r>
    <r>
      <rPr>
        <sz val="9"/>
        <rFont val="Arial"/>
        <family val="2"/>
      </rPr>
      <t xml:space="preserve"> </t>
    </r>
  </si>
  <si>
    <r>
      <t xml:space="preserve">LI-ION CHARGER EXTENSION CABLE 2.4M  (V2) </t>
    </r>
    <r>
      <rPr>
        <i/>
        <sz val="8"/>
        <rFont val="Arial"/>
        <family val="2"/>
      </rPr>
      <t>- compatible with 1240512 and 9021217</t>
    </r>
  </si>
  <si>
    <r>
      <t>20CM EXT CABLE FOR LI-ION FOR CASSETTE (V2) -</t>
    </r>
    <r>
      <rPr>
        <i/>
        <sz val="8"/>
        <rFont val="Arial"/>
        <family val="2"/>
      </rPr>
      <t xml:space="preserve"> compatible with 1240512 and 9021217</t>
    </r>
  </si>
  <si>
    <t>MOTOR CONTROLLERS ANIMEO IB+</t>
  </si>
  <si>
    <t xml:space="preserve">WEATHER STATION M8  </t>
  </si>
  <si>
    <t xml:space="preserve">BRACKET FOR WEATHER STATION </t>
  </si>
  <si>
    <t xml:space="preserve">MAST ADAPTOR FOR  WEATHER STATION   </t>
  </si>
  <si>
    <t>IRISMO 45 WIREFREE RTS CHARGER</t>
  </si>
  <si>
    <r>
      <t xml:space="preserve">10 AA NiMH RECHARGEABLE BATTERIES - </t>
    </r>
    <r>
      <rPr>
        <i/>
        <sz val="8"/>
        <rFont val="Arial"/>
        <family val="2"/>
      </rPr>
      <t>while stock lasts</t>
    </r>
  </si>
  <si>
    <r>
      <t xml:space="preserve">UNIVERSAL TEST LEAD  (trade price only - no discounts apply) - </t>
    </r>
    <r>
      <rPr>
        <i/>
        <sz val="8"/>
        <rFont val="Arial"/>
        <family val="2"/>
      </rPr>
      <t>New item number (replacement of 9015971)</t>
    </r>
  </si>
  <si>
    <t>ANIMEO IB+ RTS CARD</t>
  </si>
  <si>
    <t xml:space="preserve">ANIMEO KNX RECEIVER RTS </t>
  </si>
  <si>
    <t xml:space="preserve">ANIMEO POWER 4.5DC </t>
  </si>
  <si>
    <r>
      <t xml:space="preserve">12V BATTERY TUBE ( 10 AA NiMH) + CLIPS </t>
    </r>
    <r>
      <rPr>
        <i/>
        <sz val="8"/>
        <rFont val="Arial"/>
        <family val="2"/>
      </rPr>
      <t>- while stock lasts</t>
    </r>
  </si>
  <si>
    <t xml:space="preserve">TILT &amp; LIFT 25 RTS CENTRAL </t>
  </si>
  <si>
    <t>2021 RRP
(ex GST)
unit Price</t>
  </si>
  <si>
    <t>2021 RRP
(inc GST)
unit price</t>
  </si>
  <si>
    <t>BLACK ACCESSORIES</t>
  </si>
  <si>
    <t>SMALL PULLEY  BLACK</t>
  </si>
  <si>
    <t>MOTOR HOOK  BLACK     </t>
  </si>
  <si>
    <t>SWIVEL CEILING BRACKET  BLACK</t>
  </si>
  <si>
    <t>ADJUSTABLE WALL MOUNT BRACKET  BLACK</t>
  </si>
  <si>
    <t>PULLEY COVER  BLACK</t>
  </si>
  <si>
    <t>HIGH PERF.ROTATING EYE RUNNER  BLACK</t>
  </si>
  <si>
    <t>DRIVE PULLEY  BLACK</t>
  </si>
  <si>
    <t>SMALL RIPPLE UNDERLAP ARM  KIT BLACK</t>
  </si>
  <si>
    <t>HEAVY DUTY STRAIGHT ARM  BLACK</t>
  </si>
  <si>
    <t>HEAVY DUTY OVERLAP ARM KIT BLACK</t>
  </si>
  <si>
    <t>RIPPLE RUNNER  2 1/8"  BLACK</t>
  </si>
  <si>
    <t>RIPPLE RUNNER  2 3/8"  BLACK</t>
  </si>
  <si>
    <t>RIPPLE MOTOR HOOK  BLACK</t>
  </si>
  <si>
    <t>ROTATING EYE RUNNER  BLACK</t>
  </si>
  <si>
    <t>90 DEGREE MOTOR ADAPTOR</t>
  </si>
  <si>
    <t xml:space="preserve">ADJUSTABLE RIPPLE FOLD ARM </t>
  </si>
  <si>
    <t xml:space="preserve">ONE WAY BUTT ARM   </t>
  </si>
  <si>
    <t xml:space="preserve">CURTAIN RAIL 6.3M - WHITE </t>
  </si>
  <si>
    <t>ROTATING RIPPLE EYELET RUNNER 80MM - 500 UNIT ROLL</t>
  </si>
  <si>
    <r>
      <t xml:space="preserve">MAESTRIA 50 RTS 6/17 RH VVF 3M UNIT </t>
    </r>
    <r>
      <rPr>
        <i/>
        <sz val="9"/>
        <rFont val="Arial"/>
        <family val="2"/>
      </rPr>
      <t>- while stock lasts</t>
    </r>
  </si>
  <si>
    <r>
      <t xml:space="preserve">MAESTRIA 50 RTS 10/17 RH VVF 3M UNIT </t>
    </r>
    <r>
      <rPr>
        <i/>
        <sz val="9"/>
        <rFont val="Arial"/>
        <family val="2"/>
      </rPr>
      <t>- while stock lasts</t>
    </r>
  </si>
  <si>
    <r>
      <t xml:space="preserve">MAESTRIA 50 RT 25/17 RH VVF 3M UNIT </t>
    </r>
    <r>
      <rPr>
        <i/>
        <sz val="9"/>
        <rFont val="Arial"/>
        <family val="2"/>
      </rPr>
      <t>- while stock lasts</t>
    </r>
  </si>
  <si>
    <r>
      <t>MAESTRIA 50 RTS 35/17 RH VVF 3M UNIT</t>
    </r>
    <r>
      <rPr>
        <i/>
        <sz val="9"/>
        <rFont val="Arial"/>
        <family val="2"/>
      </rPr>
      <t xml:space="preserve"> - while stock lasts</t>
    </r>
  </si>
  <si>
    <r>
      <t xml:space="preserve">MAESTRIA 50 RTS 15/17 RH VVF 3M UNIT </t>
    </r>
    <r>
      <rPr>
        <i/>
        <sz val="9"/>
        <rFont val="Arial"/>
        <family val="2"/>
      </rPr>
      <t>- while stock lasts</t>
    </r>
  </si>
  <si>
    <t>KIT 10 ALTUS 28 WIREFREE RTS + 10 EXTERNAL LI-ION BATTERY PACK</t>
  </si>
  <si>
    <t xml:space="preserve">AC CHARGER FOR NiMH BATTERY TUBE </t>
  </si>
  <si>
    <r>
      <t>WIREFREE SOLAR PACK</t>
    </r>
    <r>
      <rPr>
        <i/>
        <sz val="8"/>
        <rFont val="Arial"/>
        <family val="2"/>
      </rPr>
      <t xml:space="preserve"> </t>
    </r>
  </si>
  <si>
    <t>ANIMEO IB+ TOUCH BUCO BACNET - 4 ZONE</t>
  </si>
  <si>
    <t>ANIMEO IB+ TOUCH BUCO BACNET - 8 ZONE</t>
  </si>
  <si>
    <t xml:space="preserve">CURTAIN RAIL 6.3M - MILL FINISH  </t>
  </si>
  <si>
    <t>ROTATING RIPPLE EYELET RUNNER 80MM BLACK - 500 UNIT ROLL</t>
  </si>
  <si>
    <t>UNIVERSAL ZAMAC BRACKET WITHOUT THREADING</t>
  </si>
  <si>
    <t>UNIVERSAL ZAMAC BRACKET WITH THREADING</t>
  </si>
  <si>
    <t>UNIVERSAL ZAMAC BRACKET WITH LOCKING RING</t>
  </si>
  <si>
    <r>
      <t xml:space="preserve">For all Curtain purchases please contact a Somfy Curtain partner.
Contact details for all Curtain Partners are available at </t>
    </r>
    <r>
      <rPr>
        <u/>
        <sz val="12"/>
        <rFont val="Arial"/>
        <family val="2"/>
      </rPr>
      <t>somfypro.com.au/somfy-curtain-partners</t>
    </r>
  </si>
  <si>
    <r>
      <t xml:space="preserve">WIREFREE LI-ION SOLAR PANEL KIT - </t>
    </r>
    <r>
      <rPr>
        <i/>
        <sz val="8"/>
        <rFont val="Arial"/>
        <family val="2"/>
      </rPr>
      <t>compatible with 1240512, 1003315, 1003293 and 9021217</t>
    </r>
  </si>
  <si>
    <r>
      <t xml:space="preserve">LI-ION CHARGER EXTENSION CABLE 96/2.4M </t>
    </r>
    <r>
      <rPr>
        <sz val="8"/>
        <rFont val="Arial"/>
        <family val="2"/>
      </rPr>
      <t xml:space="preserve">- </t>
    </r>
    <r>
      <rPr>
        <i/>
        <sz val="8"/>
        <rFont val="Arial"/>
        <family val="2"/>
      </rPr>
      <t>compatible with 1003313</t>
    </r>
  </si>
  <si>
    <r>
      <t xml:space="preserve">ALTUS 28 WF (INTERNAL BATTERY) - CHARGER </t>
    </r>
    <r>
      <rPr>
        <i/>
        <sz val="8"/>
        <rFont val="Arial"/>
        <family val="2"/>
      </rPr>
      <t>- compatible with 1003313</t>
    </r>
  </si>
  <si>
    <t xml:space="preserve">RIPPLE UNDERLAP ARM KIT </t>
  </si>
  <si>
    <t>SONESSE 30 WF ROLLEASE 1.5/38MM CROWN &amp;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</si>
</sst>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[Red]0"/>
    <numFmt numFmtId="165" formatCode="#,##0.000"/>
    <numFmt numFmtId="166" formatCode="0.0%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4"/>
      <name val="Calibri"/>
      <family val="2"/>
    </font>
    <font>
      <sz val="14"/>
      <name val="Arial"/>
      <family val="2"/>
    </font>
    <font>
      <b/>
      <sz val="10"/>
      <color theme="2" tint="-9.9978637043366805E-2"/>
      <name val="Arial"/>
      <family val="2"/>
    </font>
    <font>
      <b/>
      <sz val="14"/>
      <color theme="2" tint="-9.9978637043366805E-2"/>
      <name val="Arial"/>
      <family val="2"/>
    </font>
    <font>
      <sz val="14"/>
      <color theme="2" tint="-9.9978637043366805E-2"/>
      <name val="Calibri"/>
      <family val="2"/>
    </font>
    <font>
      <b/>
      <sz val="8"/>
      <name val="Arial"/>
      <family val="2"/>
    </font>
    <font>
      <sz val="11"/>
      <color rgb="FFFFFFFF"/>
      <name val="Calibri"/>
      <family val="2"/>
    </font>
    <font>
      <sz val="9"/>
      <color theme="2" tint="-9.9978637043366805E-2"/>
      <name val="Arial"/>
      <family val="2"/>
    </font>
    <font>
      <sz val="20"/>
      <name val="Arial"/>
      <family val="2"/>
    </font>
    <font>
      <sz val="9"/>
      <color theme="7"/>
      <name val="Arial"/>
      <family val="2"/>
    </font>
    <font>
      <sz val="14"/>
      <color theme="7"/>
      <name val="Calibri"/>
      <family val="2"/>
    </font>
    <font>
      <b/>
      <sz val="10"/>
      <color theme="7"/>
      <name val="Arial"/>
      <family val="2"/>
    </font>
    <font>
      <b/>
      <sz val="6"/>
      <color theme="6"/>
      <name val="Arial"/>
      <family val="2"/>
    </font>
    <font>
      <b/>
      <sz val="10"/>
      <color theme="6"/>
      <name val="Arial"/>
      <family val="2"/>
    </font>
    <font>
      <sz val="14"/>
      <color theme="6"/>
      <name val="Calibri"/>
      <family val="2"/>
    </font>
    <font>
      <b/>
      <sz val="6"/>
      <color theme="5"/>
      <name val="Arial"/>
      <family val="2"/>
    </font>
    <font>
      <b/>
      <sz val="10"/>
      <color theme="5"/>
      <name val="Arial"/>
      <family val="2"/>
    </font>
    <font>
      <b/>
      <sz val="14"/>
      <color theme="5"/>
      <name val="Arial"/>
      <family val="2"/>
    </font>
    <font>
      <sz val="14"/>
      <color theme="5"/>
      <name val="Calibri"/>
      <family val="2"/>
    </font>
    <font>
      <sz val="9"/>
      <color theme="6"/>
      <name val="Arial"/>
      <family val="2"/>
    </font>
    <font>
      <b/>
      <sz val="10"/>
      <color theme="2"/>
      <name val="Arial"/>
      <family val="2"/>
    </font>
    <font>
      <b/>
      <sz val="6"/>
      <color theme="2"/>
      <name val="Arial"/>
      <family val="2"/>
    </font>
    <font>
      <sz val="14"/>
      <color theme="2"/>
      <name val="Calibri"/>
      <family val="2"/>
    </font>
    <font>
      <sz val="8"/>
      <name val="Arial"/>
      <family val="2"/>
    </font>
    <font>
      <sz val="14"/>
      <color theme="0"/>
      <name val="Arial"/>
      <family val="2"/>
    </font>
    <font>
      <sz val="9"/>
      <color theme="2"/>
      <name val="Arial"/>
      <family val="2"/>
    </font>
    <font>
      <sz val="10"/>
      <name val="Arial"/>
      <family val="2"/>
    </font>
    <font>
      <sz val="14"/>
      <color theme="7"/>
      <name val="Helvetica"/>
    </font>
    <font>
      <sz val="12"/>
      <name val="Arial"/>
      <family val="2"/>
    </font>
    <font>
      <u/>
      <sz val="12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AABB"/>
        <bgColor indexed="64"/>
      </patternFill>
    </fill>
    <fill>
      <patternFill patternType="solid">
        <fgColor rgb="FFAED9DE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E4D4"/>
        <bgColor indexed="64"/>
      </patternFill>
    </fill>
    <fill>
      <patternFill patternType="solid">
        <fgColor rgb="FF3DB07B"/>
        <bgColor indexed="64"/>
      </patternFill>
    </fill>
    <fill>
      <patternFill patternType="solid">
        <fgColor rgb="FFA0DAC4"/>
        <bgColor indexed="64"/>
      </patternFill>
    </fill>
    <fill>
      <patternFill patternType="solid">
        <fgColor rgb="FFE3066A"/>
        <bgColor indexed="64"/>
      </patternFill>
    </fill>
    <fill>
      <patternFill patternType="solid">
        <fgColor rgb="FFEFD9E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44" fontId="5" fillId="0" borderId="0" xfId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/>
    <xf numFmtId="0" fontId="9" fillId="0" borderId="0" xfId="0" applyFont="1" applyFill="1" applyBorder="1"/>
    <xf numFmtId="0" fontId="11" fillId="0" borderId="0" xfId="0" applyFont="1" applyFill="1" applyBorder="1" applyAlignment="1">
      <alignment vertical="justify"/>
    </xf>
    <xf numFmtId="0" fontId="11" fillId="0" borderId="0" xfId="0" applyFont="1" applyFill="1" applyBorder="1"/>
    <xf numFmtId="0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justify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44" fontId="9" fillId="0" borderId="0" xfId="1" applyFont="1" applyFill="1" applyBorder="1" applyAlignment="1">
      <alignment horizontal="left"/>
    </xf>
    <xf numFmtId="44" fontId="9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4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2" fontId="5" fillId="0" borderId="0" xfId="0" applyNumberFormat="1" applyFont="1" applyFill="1" applyBorder="1" applyAlignment="1">
      <alignment horizontal="center" vertical="justify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vertical="justify"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justify"/>
    </xf>
    <xf numFmtId="2" fontId="5" fillId="0" borderId="0" xfId="0" applyNumberFormat="1" applyFont="1" applyFill="1" applyBorder="1" applyAlignment="1">
      <alignment horizontal="right" vertical="justify"/>
    </xf>
    <xf numFmtId="2" fontId="5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5" fillId="2" borderId="0" xfId="0" applyFont="1" applyFill="1" applyBorder="1"/>
    <xf numFmtId="0" fontId="3" fillId="0" borderId="0" xfId="0" applyFont="1"/>
    <xf numFmtId="0" fontId="11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164" fontId="11" fillId="0" borderId="0" xfId="0" applyNumberFormat="1" applyFont="1" applyFill="1" applyBorder="1" applyAlignment="1">
      <alignment horizontal="center" vertical="justify"/>
    </xf>
    <xf numFmtId="0" fontId="4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/>
    <xf numFmtId="0" fontId="6" fillId="0" borderId="0" xfId="0" applyNumberFormat="1" applyFont="1" applyFill="1" applyBorder="1" applyAlignment="1">
      <alignment horizontal="left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justify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vertical="justify"/>
    </xf>
    <xf numFmtId="0" fontId="1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justify"/>
    </xf>
    <xf numFmtId="0" fontId="11" fillId="3" borderId="0" xfId="0" applyFont="1" applyFill="1" applyBorder="1" applyAlignment="1">
      <alignment horizontal="center"/>
    </xf>
    <xf numFmtId="0" fontId="13" fillId="4" borderId="0" xfId="0" applyFont="1" applyFill="1" applyAlignment="1">
      <alignment vertical="center"/>
    </xf>
    <xf numFmtId="9" fontId="13" fillId="4" borderId="0" xfId="2" applyFont="1" applyFill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/>
    </xf>
    <xf numFmtId="9" fontId="5" fillId="0" borderId="0" xfId="2" applyFont="1" applyFill="1" applyBorder="1" applyAlignment="1">
      <alignment horizontal="center"/>
    </xf>
    <xf numFmtId="9" fontId="17" fillId="0" borderId="0" xfId="2" applyFont="1" applyFill="1" applyBorder="1" applyAlignment="1">
      <alignment horizontal="center" vertical="top" wrapText="1"/>
    </xf>
    <xf numFmtId="9" fontId="9" fillId="0" borderId="0" xfId="2" applyFont="1" applyFill="1" applyBorder="1" applyAlignment="1">
      <alignment horizontal="center"/>
    </xf>
    <xf numFmtId="9" fontId="5" fillId="0" borderId="0" xfId="2" applyFont="1" applyFill="1" applyBorder="1"/>
    <xf numFmtId="9" fontId="5" fillId="0" borderId="0" xfId="2" applyFont="1" applyFill="1" applyBorder="1" applyAlignment="1">
      <alignment horizontal="center" vertical="justify"/>
    </xf>
    <xf numFmtId="9" fontId="5" fillId="0" borderId="0" xfId="2" applyFont="1" applyFill="1" applyBorder="1" applyAlignment="1">
      <alignment horizontal="center" vertical="center"/>
    </xf>
    <xf numFmtId="9" fontId="5" fillId="3" borderId="0" xfId="2" applyFont="1" applyFill="1" applyBorder="1" applyAlignment="1">
      <alignment horizontal="center"/>
    </xf>
    <xf numFmtId="9" fontId="11" fillId="0" borderId="0" xfId="2" applyFont="1" applyFill="1" applyBorder="1" applyAlignment="1">
      <alignment horizontal="center"/>
    </xf>
    <xf numFmtId="9" fontId="5" fillId="0" borderId="0" xfId="2" applyFont="1" applyFill="1" applyBorder="1" applyAlignment="1">
      <alignment horizontal="center" wrapText="1"/>
    </xf>
    <xf numFmtId="2" fontId="5" fillId="0" borderId="0" xfId="0" applyNumberFormat="1" applyFont="1" applyFill="1" applyBorder="1"/>
    <xf numFmtId="9" fontId="3" fillId="0" borderId="0" xfId="2" applyFont="1" applyFill="1" applyBorder="1" applyAlignment="1">
      <alignment horizontal="center" vertical="center"/>
    </xf>
    <xf numFmtId="9" fontId="35" fillId="0" borderId="0" xfId="2" applyFont="1" applyFill="1" applyBorder="1" applyAlignment="1">
      <alignment horizontal="center" vertical="center"/>
    </xf>
    <xf numFmtId="9" fontId="35" fillId="3" borderId="0" xfId="2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9" fontId="5" fillId="0" borderId="0" xfId="2" applyFont="1" applyFill="1" applyBorder="1" applyAlignment="1">
      <alignment vertical="justify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justify"/>
    </xf>
    <xf numFmtId="0" fontId="44" fillId="0" borderId="0" xfId="0" applyFont="1" applyFill="1" applyBorder="1" applyAlignment="1">
      <alignment horizontal="left"/>
    </xf>
    <xf numFmtId="0" fontId="5" fillId="5" borderId="0" xfId="0" applyFont="1" applyFill="1" applyBorder="1"/>
    <xf numFmtId="0" fontId="5" fillId="5" borderId="0" xfId="0" applyNumberFormat="1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4" fontId="5" fillId="5" borderId="0" xfId="0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13" fillId="5" borderId="0" xfId="0" applyFont="1" applyFill="1" applyBorder="1" applyAlignment="1">
      <alignment horizontal="center"/>
    </xf>
    <xf numFmtId="9" fontId="5" fillId="5" borderId="0" xfId="2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center" vertical="center"/>
    </xf>
    <xf numFmtId="165" fontId="27" fillId="6" borderId="0" xfId="0" applyNumberFormat="1" applyFont="1" applyFill="1" applyBorder="1" applyAlignment="1">
      <alignment horizontal="right" vertical="center" indent="3"/>
    </xf>
    <xf numFmtId="0" fontId="27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right" vertical="center" indent="3"/>
    </xf>
    <xf numFmtId="0" fontId="28" fillId="6" borderId="0" xfId="0" applyFont="1" applyFill="1" applyBorder="1" applyAlignment="1">
      <alignment horizontal="right" vertical="center" indent="3"/>
    </xf>
    <xf numFmtId="0" fontId="29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9" fontId="14" fillId="6" borderId="0" xfId="2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indent="3"/>
    </xf>
    <xf numFmtId="165" fontId="28" fillId="6" borderId="0" xfId="0" applyNumberFormat="1" applyFont="1" applyFill="1" applyBorder="1" applyAlignment="1">
      <alignment horizontal="right" vertical="center" indent="3"/>
    </xf>
    <xf numFmtId="0" fontId="28" fillId="6" borderId="0" xfId="0" applyFont="1" applyFill="1" applyBorder="1" applyAlignment="1">
      <alignment horizontal="right" vertical="center"/>
    </xf>
    <xf numFmtId="9" fontId="4" fillId="6" borderId="0" xfId="2" applyFont="1" applyFill="1" applyBorder="1" applyAlignment="1">
      <alignment horizontal="left" vertical="center"/>
    </xf>
    <xf numFmtId="0" fontId="5" fillId="6" borderId="0" xfId="0" applyFont="1" applyFill="1" applyBorder="1" applyAlignment="1">
      <alignment vertical="justify"/>
    </xf>
    <xf numFmtId="0" fontId="5" fillId="6" borderId="0" xfId="0" applyFont="1" applyFill="1" applyBorder="1" applyAlignment="1">
      <alignment vertical="center"/>
    </xf>
    <xf numFmtId="0" fontId="4" fillId="6" borderId="0" xfId="0" applyNumberFormat="1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2" fontId="5" fillId="6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9" fontId="28" fillId="6" borderId="0" xfId="2" applyFont="1" applyFill="1" applyBorder="1" applyAlignment="1">
      <alignment horizontal="center" vertical="center"/>
    </xf>
    <xf numFmtId="0" fontId="5" fillId="6" borderId="0" xfId="0" applyFont="1" applyFill="1" applyBorder="1"/>
    <xf numFmtId="0" fontId="5" fillId="7" borderId="0" xfId="0" applyFont="1" applyFill="1" applyBorder="1" applyAlignment="1">
      <alignment horizontal="center"/>
    </xf>
    <xf numFmtId="0" fontId="5" fillId="7" borderId="0" xfId="0" applyNumberFormat="1" applyFont="1" applyFill="1" applyBorder="1" applyAlignment="1">
      <alignment horizontal="left"/>
    </xf>
    <xf numFmtId="0" fontId="18" fillId="7" borderId="0" xfId="0" applyFont="1" applyFill="1" applyAlignment="1">
      <alignment horizontal="center"/>
    </xf>
    <xf numFmtId="4" fontId="5" fillId="7" borderId="0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13" fillId="7" borderId="0" xfId="0" applyFont="1" applyFill="1" applyBorder="1" applyAlignment="1">
      <alignment horizontal="center"/>
    </xf>
    <xf numFmtId="9" fontId="5" fillId="7" borderId="0" xfId="2" applyFont="1" applyFill="1" applyBorder="1" applyAlignment="1">
      <alignment horizontal="center"/>
    </xf>
    <xf numFmtId="0" fontId="5" fillId="7" borderId="0" xfId="0" applyFont="1" applyFill="1" applyBorder="1"/>
    <xf numFmtId="164" fontId="4" fillId="8" borderId="0" xfId="0" applyNumberFormat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center" vertical="center"/>
    </xf>
    <xf numFmtId="165" fontId="33" fillId="8" borderId="0" xfId="0" applyNumberFormat="1" applyFont="1" applyFill="1" applyBorder="1" applyAlignment="1">
      <alignment horizontal="right" vertical="center" indent="3"/>
    </xf>
    <xf numFmtId="0" fontId="33" fillId="8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right" vertical="center" indent="3"/>
    </xf>
    <xf numFmtId="0" fontId="32" fillId="8" borderId="0" xfId="0" applyFont="1" applyFill="1" applyBorder="1" applyAlignment="1">
      <alignment horizontal="right" vertical="center" indent="3"/>
    </xf>
    <xf numFmtId="0" fontId="34" fillId="8" borderId="0" xfId="0" applyFont="1" applyFill="1" applyBorder="1" applyAlignment="1">
      <alignment horizontal="center" vertical="center"/>
    </xf>
    <xf numFmtId="9" fontId="37" fillId="8" borderId="0" xfId="2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indent="3"/>
    </xf>
    <xf numFmtId="164" fontId="4" fillId="8" borderId="0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vertical="justify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 vertical="justify"/>
    </xf>
    <xf numFmtId="0" fontId="5" fillId="8" borderId="0" xfId="0" applyFont="1" applyFill="1" applyBorder="1" applyAlignment="1">
      <alignment horizontal="center"/>
    </xf>
    <xf numFmtId="2" fontId="5" fillId="8" borderId="0" xfId="0" applyNumberFormat="1" applyFont="1" applyFill="1" applyBorder="1" applyAlignment="1">
      <alignment vertical="justify"/>
    </xf>
    <xf numFmtId="0" fontId="12" fillId="8" borderId="0" xfId="0" applyFont="1" applyFill="1" applyBorder="1" applyAlignment="1">
      <alignment horizontal="center" vertical="center"/>
    </xf>
    <xf numFmtId="2" fontId="5" fillId="8" borderId="0" xfId="0" applyNumberFormat="1" applyFont="1" applyFill="1" applyBorder="1" applyAlignment="1">
      <alignment horizontal="center" vertical="justify"/>
    </xf>
    <xf numFmtId="0" fontId="11" fillId="8" borderId="0" xfId="0" applyFont="1" applyFill="1" applyBorder="1" applyAlignment="1">
      <alignment vertical="justify"/>
    </xf>
    <xf numFmtId="9" fontId="5" fillId="8" borderId="0" xfId="2" applyFont="1" applyFill="1" applyBorder="1" applyAlignment="1">
      <alignment horizontal="center" vertical="justify"/>
    </xf>
    <xf numFmtId="0" fontId="5" fillId="9" borderId="0" xfId="0" applyFont="1" applyFill="1" applyBorder="1" applyAlignment="1">
      <alignment horizontal="center"/>
    </xf>
    <xf numFmtId="0" fontId="5" fillId="9" borderId="0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4" fontId="5" fillId="9" borderId="0" xfId="0" applyNumberFormat="1" applyFont="1" applyFill="1" applyBorder="1" applyAlignment="1">
      <alignment horizontal="right"/>
    </xf>
    <xf numFmtId="0" fontId="5" fillId="9" borderId="0" xfId="0" applyFont="1" applyFill="1" applyBorder="1" applyAlignment="1">
      <alignment horizontal="right"/>
    </xf>
    <xf numFmtId="9" fontId="5" fillId="9" borderId="0" xfId="2" applyFont="1" applyFill="1" applyBorder="1" applyAlignment="1">
      <alignment horizontal="center"/>
    </xf>
    <xf numFmtId="0" fontId="5" fillId="9" borderId="0" xfId="0" applyFont="1" applyFill="1" applyBorder="1"/>
    <xf numFmtId="164" fontId="4" fillId="9" borderId="0" xfId="0" applyNumberFormat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165" fontId="24" fillId="9" borderId="0" xfId="0" applyNumberFormat="1" applyFont="1" applyFill="1" applyBorder="1" applyAlignment="1">
      <alignment horizontal="right" vertical="center" indent="3"/>
    </xf>
    <xf numFmtId="0" fontId="24" fillId="9" borderId="0" xfId="0" applyFont="1" applyFill="1" applyBorder="1" applyAlignment="1">
      <alignment horizontal="right" vertical="center"/>
    </xf>
    <xf numFmtId="0" fontId="24" fillId="9" borderId="0" xfId="0" applyFont="1" applyFill="1" applyBorder="1" applyAlignment="1">
      <alignment horizontal="right" vertical="center" indent="3"/>
    </xf>
    <xf numFmtId="0" fontId="25" fillId="9" borderId="0" xfId="0" applyFont="1" applyFill="1" applyBorder="1" applyAlignment="1">
      <alignment horizontal="right" vertical="center" indent="3"/>
    </xf>
    <xf numFmtId="0" fontId="26" fillId="9" borderId="0" xfId="0" applyFont="1" applyFill="1" applyBorder="1" applyAlignment="1">
      <alignment horizontal="center" vertical="center"/>
    </xf>
    <xf numFmtId="4" fontId="25" fillId="9" borderId="0" xfId="0" applyNumberFormat="1" applyFont="1" applyFill="1" applyBorder="1" applyAlignment="1">
      <alignment horizontal="right" vertical="center"/>
    </xf>
    <xf numFmtId="9" fontId="25" fillId="9" borderId="0" xfId="2" applyFont="1" applyFill="1" applyBorder="1" applyAlignment="1">
      <alignment horizontal="right" vertical="center"/>
    </xf>
    <xf numFmtId="0" fontId="4" fillId="9" borderId="0" xfId="0" applyFont="1" applyFill="1" applyBorder="1" applyAlignment="1">
      <alignment horizontal="left" vertical="center" indent="3"/>
    </xf>
    <xf numFmtId="2" fontId="31" fillId="9" borderId="0" xfId="0" applyNumberFormat="1" applyFont="1" applyFill="1" applyBorder="1" applyAlignment="1">
      <alignment vertical="center"/>
    </xf>
    <xf numFmtId="0" fontId="31" fillId="9" borderId="0" xfId="0" applyFont="1" applyFill="1" applyBorder="1" applyAlignment="1">
      <alignment vertical="center"/>
    </xf>
    <xf numFmtId="9" fontId="26" fillId="9" borderId="0" xfId="2" applyFont="1" applyFill="1" applyBorder="1" applyAlignment="1">
      <alignment horizontal="center" vertical="center"/>
    </xf>
    <xf numFmtId="164" fontId="4" fillId="10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2" fontId="21" fillId="10" borderId="0" xfId="0" applyNumberFormat="1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0" fontId="22" fillId="10" borderId="0" xfId="0" applyFont="1" applyFill="1" applyBorder="1" applyAlignment="1">
      <alignment horizontal="center" vertical="center"/>
    </xf>
    <xf numFmtId="4" fontId="23" fillId="10" borderId="0" xfId="0" applyNumberFormat="1" applyFont="1" applyFill="1" applyBorder="1" applyAlignment="1">
      <alignment horizontal="right" vertical="center"/>
    </xf>
    <xf numFmtId="9" fontId="23" fillId="10" borderId="0" xfId="2" applyFont="1" applyFill="1" applyBorder="1" applyAlignment="1">
      <alignment horizontal="right" vertical="center"/>
    </xf>
    <xf numFmtId="0" fontId="4" fillId="10" borderId="0" xfId="0" applyFont="1" applyFill="1" applyBorder="1" applyAlignment="1">
      <alignment horizontal="left" vertical="center" indent="3"/>
    </xf>
    <xf numFmtId="0" fontId="5" fillId="10" borderId="0" xfId="0" applyFont="1" applyFill="1" applyBorder="1" applyAlignment="1">
      <alignment horizontal="center"/>
    </xf>
    <xf numFmtId="0" fontId="5" fillId="10" borderId="0" xfId="0" applyFont="1" applyFill="1" applyBorder="1"/>
    <xf numFmtId="2" fontId="5" fillId="10" borderId="0" xfId="0" applyNumberFormat="1" applyFont="1" applyFill="1" applyBorder="1"/>
    <xf numFmtId="0" fontId="12" fillId="10" borderId="0" xfId="0" applyFont="1" applyFill="1" applyBorder="1" applyAlignment="1">
      <alignment horizontal="center" vertical="center"/>
    </xf>
    <xf numFmtId="9" fontId="5" fillId="10" borderId="0" xfId="2" applyFont="1" applyFill="1" applyBorder="1" applyAlignment="1">
      <alignment horizontal="center"/>
    </xf>
    <xf numFmtId="2" fontId="19" fillId="10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vertical="center"/>
    </xf>
    <xf numFmtId="4" fontId="14" fillId="10" borderId="0" xfId="0" applyNumberFormat="1" applyFont="1" applyFill="1" applyBorder="1" applyAlignment="1">
      <alignment horizontal="right" vertical="center"/>
    </xf>
    <xf numFmtId="9" fontId="14" fillId="10" borderId="0" xfId="2" applyFont="1" applyFill="1" applyBorder="1" applyAlignment="1">
      <alignment horizontal="right" vertical="center"/>
    </xf>
    <xf numFmtId="9" fontId="22" fillId="10" borderId="0" xfId="2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/>
    </xf>
    <xf numFmtId="0" fontId="5" fillId="11" borderId="0" xfId="0" applyNumberFormat="1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4" fontId="5" fillId="11" borderId="0" xfId="0" applyNumberFormat="1" applyFont="1" applyFill="1" applyBorder="1" applyAlignment="1">
      <alignment horizontal="right"/>
    </xf>
    <xf numFmtId="0" fontId="5" fillId="11" borderId="0" xfId="0" applyFont="1" applyFill="1" applyBorder="1" applyAlignment="1">
      <alignment horizontal="right"/>
    </xf>
    <xf numFmtId="9" fontId="5" fillId="11" borderId="0" xfId="2" applyFont="1" applyFill="1" applyBorder="1" applyAlignment="1">
      <alignment horizontal="center"/>
    </xf>
    <xf numFmtId="0" fontId="5" fillId="11" borderId="0" xfId="0" applyFont="1" applyFill="1" applyBorder="1"/>
    <xf numFmtId="164" fontId="4" fillId="12" borderId="0" xfId="0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left" vertical="center"/>
    </xf>
    <xf numFmtId="0" fontId="14" fillId="12" borderId="0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vertical="center"/>
    </xf>
    <xf numFmtId="0" fontId="21" fillId="12" borderId="0" xfId="0" applyFont="1" applyFill="1" applyBorder="1" applyAlignment="1">
      <alignment vertical="center"/>
    </xf>
    <xf numFmtId="9" fontId="23" fillId="12" borderId="0" xfId="2" applyFont="1" applyFill="1" applyBorder="1" applyAlignment="1">
      <alignment horizontal="right" vertical="center"/>
    </xf>
    <xf numFmtId="0" fontId="4" fillId="12" borderId="0" xfId="0" applyFont="1" applyFill="1" applyBorder="1" applyAlignment="1">
      <alignment horizontal="left" vertical="center" indent="3"/>
    </xf>
    <xf numFmtId="0" fontId="5" fillId="12" borderId="0" xfId="0" applyFont="1" applyFill="1" applyBorder="1" applyAlignment="1">
      <alignment horizontal="center"/>
    </xf>
    <xf numFmtId="0" fontId="5" fillId="12" borderId="0" xfId="0" applyFont="1" applyFill="1" applyBorder="1"/>
    <xf numFmtId="2" fontId="5" fillId="12" borderId="0" xfId="0" applyNumberFormat="1" applyFont="1" applyFill="1" applyBorder="1"/>
    <xf numFmtId="9" fontId="5" fillId="12" borderId="0" xfId="2" applyFont="1" applyFill="1" applyBorder="1" applyAlignment="1">
      <alignment horizontal="center"/>
    </xf>
    <xf numFmtId="2" fontId="19" fillId="12" borderId="0" xfId="0" applyNumberFormat="1" applyFont="1" applyFill="1" applyBorder="1" applyAlignment="1">
      <alignment vertical="center"/>
    </xf>
    <xf numFmtId="0" fontId="19" fillId="12" borderId="0" xfId="0" applyFont="1" applyFill="1" applyBorder="1" applyAlignment="1">
      <alignment vertical="center"/>
    </xf>
    <xf numFmtId="9" fontId="14" fillId="12" borderId="0" xfId="2" applyFont="1" applyFill="1" applyBorder="1" applyAlignment="1">
      <alignment horizontal="right" vertical="center"/>
    </xf>
    <xf numFmtId="0" fontId="36" fillId="5" borderId="0" xfId="0" applyFont="1" applyFill="1" applyAlignment="1">
      <alignment vertical="center"/>
    </xf>
    <xf numFmtId="166" fontId="36" fillId="5" borderId="0" xfId="2" applyNumberFormat="1" applyFont="1" applyFill="1" applyAlignment="1" applyProtection="1">
      <alignment horizontal="center" vertical="center"/>
      <protection locked="0"/>
    </xf>
    <xf numFmtId="0" fontId="36" fillId="7" borderId="0" xfId="0" applyFont="1" applyFill="1" applyAlignment="1">
      <alignment vertical="center"/>
    </xf>
    <xf numFmtId="166" fontId="36" fillId="7" borderId="0" xfId="2" applyNumberFormat="1" applyFont="1" applyFill="1" applyAlignment="1" applyProtection="1">
      <alignment horizontal="center" vertical="center"/>
      <protection locked="0"/>
    </xf>
    <xf numFmtId="0" fontId="36" fillId="9" borderId="0" xfId="0" applyFont="1" applyFill="1" applyAlignment="1">
      <alignment vertical="center"/>
    </xf>
    <xf numFmtId="166" fontId="36" fillId="9" borderId="0" xfId="2" applyNumberFormat="1" applyFont="1" applyFill="1" applyAlignment="1" applyProtection="1">
      <alignment horizontal="center" vertical="center"/>
      <protection locked="0"/>
    </xf>
    <xf numFmtId="0" fontId="36" fillId="11" borderId="0" xfId="0" applyFont="1" applyFill="1" applyAlignment="1">
      <alignment vertical="center"/>
    </xf>
    <xf numFmtId="166" fontId="36" fillId="11" borderId="0" xfId="2" applyNumberFormat="1" applyFont="1" applyFill="1" applyAlignment="1" applyProtection="1">
      <alignment horizontal="center" vertical="center"/>
      <protection locked="0"/>
    </xf>
    <xf numFmtId="2" fontId="5" fillId="8" borderId="0" xfId="0" applyNumberFormat="1" applyFont="1" applyFill="1" applyBorder="1" applyAlignment="1">
      <alignment horizontal="center" vertical="justify"/>
    </xf>
    <xf numFmtId="0" fontId="12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43" fontId="5" fillId="0" borderId="0" xfId="4" applyFont="1" applyFill="1" applyBorder="1" applyAlignment="1">
      <alignment horizontal="right" vertical="center"/>
    </xf>
    <xf numFmtId="0" fontId="5" fillId="6" borderId="0" xfId="0" applyFont="1" applyFill="1" applyBorder="1" applyAlignment="1"/>
    <xf numFmtId="166" fontId="45" fillId="0" borderId="0" xfId="2" applyNumberFormat="1" applyFont="1" applyFill="1" applyBorder="1" applyAlignment="1">
      <alignment horizontal="right"/>
    </xf>
    <xf numFmtId="43" fontId="5" fillId="0" borderId="0" xfId="4" applyFont="1" applyFill="1" applyBorder="1" applyAlignment="1">
      <alignment vertical="justify"/>
    </xf>
    <xf numFmtId="43" fontId="5" fillId="0" borderId="0" xfId="4" applyFont="1" applyFill="1" applyBorder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vertical="justify"/>
    </xf>
    <xf numFmtId="0" fontId="12" fillId="0" borderId="0" xfId="0" applyFont="1" applyAlignment="1">
      <alignment horizontal="center" vertical="center"/>
    </xf>
    <xf numFmtId="0" fontId="5" fillId="0" borderId="0" xfId="0" applyFont="1"/>
    <xf numFmtId="166" fontId="6" fillId="0" borderId="0" xfId="2" applyNumberFormat="1" applyFont="1" applyFill="1" applyBorder="1" applyAlignment="1">
      <alignment horizontal="center"/>
    </xf>
    <xf numFmtId="43" fontId="5" fillId="0" borderId="0" xfId="4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vertical="justify"/>
    </xf>
    <xf numFmtId="2" fontId="5" fillId="0" borderId="0" xfId="0" applyNumberFormat="1" applyFont="1" applyFill="1" applyBorder="1" applyAlignment="1">
      <alignment vertical="justify"/>
    </xf>
    <xf numFmtId="9" fontId="5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9" fontId="5" fillId="6" borderId="0" xfId="2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justify"/>
    </xf>
    <xf numFmtId="43" fontId="5" fillId="6" borderId="0" xfId="4" applyFont="1" applyFill="1" applyBorder="1" applyAlignment="1">
      <alignment horizontal="center" vertical="justify"/>
    </xf>
    <xf numFmtId="2" fontId="5" fillId="6" borderId="0" xfId="0" applyNumberFormat="1" applyFont="1" applyFill="1" applyBorder="1" applyAlignment="1">
      <alignment horizontal="center" vertical="justify"/>
    </xf>
    <xf numFmtId="0" fontId="4" fillId="8" borderId="0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center" vertical="center"/>
    </xf>
    <xf numFmtId="2" fontId="5" fillId="8" borderId="0" xfId="0" applyNumberFormat="1" applyFont="1" applyFill="1" applyBorder="1" applyAlignment="1">
      <alignment horizontal="center" vertical="justify"/>
    </xf>
    <xf numFmtId="9" fontId="5" fillId="8" borderId="0" xfId="2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/>
    </xf>
    <xf numFmtId="0" fontId="4" fillId="8" borderId="0" xfId="0" applyNumberFormat="1" applyFont="1" applyFill="1" applyBorder="1" applyAlignment="1">
      <alignment horizontal="left" vertical="center"/>
    </xf>
    <xf numFmtId="0" fontId="40" fillId="12" borderId="0" xfId="0" applyFont="1" applyFill="1" applyBorder="1" applyAlignment="1">
      <alignment horizontal="center" vertical="center" wrapText="1"/>
    </xf>
    <xf numFmtId="0" fontId="39" fillId="12" borderId="0" xfId="0" applyFont="1" applyFill="1" applyBorder="1" applyAlignment="1">
      <alignment horizontal="center" vertical="center" wrapText="1"/>
    </xf>
  </cellXfs>
  <cellStyles count="6">
    <cellStyle name="Comma" xfId="4" builtinId="3"/>
    <cellStyle name="Currency" xfId="1" builtinId="4"/>
    <cellStyle name="Normal" xfId="0" builtinId="0"/>
    <cellStyle name="Normal 2" xfId="3" xr:uid="{00000000-0005-0000-0000-000003000000}"/>
    <cellStyle name="Normal 2 2" xfId="5" xr:uid="{0FEB3D31-EF16-41E4-8B75-9129549BFE2F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066A"/>
      <color rgb="FF3DB07B"/>
      <color rgb="FFFF3300"/>
      <color rgb="FF12AABB"/>
      <color rgb="FFEFD9E4"/>
      <color rgb="FFA0DAC4"/>
      <color rgb="FFFFE4D4"/>
      <color rgb="FFAED9DE"/>
      <color rgb="FF8A2884"/>
      <color rgb="FFE4D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233447</xdr:colOff>
      <xdr:row>15</xdr:row>
      <xdr:rowOff>36283</xdr:rowOff>
    </xdr:from>
    <xdr:to>
      <xdr:col>2</xdr:col>
      <xdr:colOff>2562223</xdr:colOff>
      <xdr:row>20</xdr:row>
      <xdr:rowOff>142084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601B6A-148D-409A-ABB7-E991E13C7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5733" y="6830783"/>
          <a:ext cx="2331951" cy="925405"/>
        </a:xfrm>
        <a:prstGeom prst="rect">
          <a:avLst/>
        </a:prstGeom>
      </xdr:spPr>
    </xdr:pic>
    <xdr:clientData/>
  </xdr:twoCellAnchor>
  <xdr:twoCellAnchor editAs="oneCell">
    <xdr:from>
      <xdr:col>0</xdr:col>
      <xdr:colOff>308429</xdr:colOff>
      <xdr:row>13</xdr:row>
      <xdr:rowOff>444500</xdr:rowOff>
    </xdr:from>
    <xdr:to>
      <xdr:col>1</xdr:col>
      <xdr:colOff>1974557</xdr:colOff>
      <xdr:row>14</xdr:row>
      <xdr:rowOff>105683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07CF73-D56D-4737-8E6C-394AAA144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8429" y="5560786"/>
          <a:ext cx="2286160" cy="1179286"/>
        </a:xfrm>
        <a:prstGeom prst="rect">
          <a:avLst/>
        </a:prstGeom>
      </xdr:spPr>
    </xdr:pic>
    <xdr:clientData/>
  </xdr:twoCellAnchor>
  <xdr:twoCellAnchor editAs="oneCell">
    <xdr:from>
      <xdr:col>1</xdr:col>
      <xdr:colOff>2345540</xdr:colOff>
      <xdr:row>13</xdr:row>
      <xdr:rowOff>462642</xdr:rowOff>
    </xdr:from>
    <xdr:to>
      <xdr:col>1</xdr:col>
      <xdr:colOff>4171732</xdr:colOff>
      <xdr:row>13</xdr:row>
      <xdr:rowOff>1212395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1285D6C-333B-4EFD-A54A-19F9EEA0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2397" y="5578928"/>
          <a:ext cx="1826192" cy="7529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145144</xdr:colOff>
      <xdr:row>13</xdr:row>
      <xdr:rowOff>464029</xdr:rowOff>
    </xdr:from>
    <xdr:to>
      <xdr:col>3</xdr:col>
      <xdr:colOff>28684</xdr:colOff>
      <xdr:row>14</xdr:row>
      <xdr:rowOff>69396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D1FDB5D-E88D-4884-A316-962F54C45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07430" y="5580315"/>
          <a:ext cx="2492936" cy="1123470"/>
        </a:xfrm>
        <a:prstGeom prst="rect">
          <a:avLst/>
        </a:prstGeom>
      </xdr:spPr>
    </xdr:pic>
    <xdr:clientData/>
  </xdr:twoCellAnchor>
  <xdr:twoCellAnchor editAs="oneCell">
    <xdr:from>
      <xdr:col>0</xdr:col>
      <xdr:colOff>9072</xdr:colOff>
      <xdr:row>0</xdr:row>
      <xdr:rowOff>81642</xdr:rowOff>
    </xdr:from>
    <xdr:to>
      <xdr:col>2</xdr:col>
      <xdr:colOff>2607739</xdr:colOff>
      <xdr:row>0</xdr:row>
      <xdr:rowOff>1687285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48DB49-CC86-4559-A483-69FC31757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072" y="81642"/>
          <a:ext cx="7460953" cy="1605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238936</xdr:rowOff>
    </xdr:from>
    <xdr:to>
      <xdr:col>2</xdr:col>
      <xdr:colOff>1400175</xdr:colOff>
      <xdr:row>0</xdr:row>
      <xdr:rowOff>809692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2403DC-C8AD-42E1-BFDB-2C6F46736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238936"/>
          <a:ext cx="2479675" cy="570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255405</xdr:rowOff>
    </xdr:from>
    <xdr:to>
      <xdr:col>2</xdr:col>
      <xdr:colOff>1625600</xdr:colOff>
      <xdr:row>0</xdr:row>
      <xdr:rowOff>715655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3EB7D6-50EF-4030-8B52-24A000520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255405"/>
          <a:ext cx="2787650" cy="460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220210</xdr:rowOff>
    </xdr:from>
    <xdr:to>
      <xdr:col>5</xdr:col>
      <xdr:colOff>38100</xdr:colOff>
      <xdr:row>0</xdr:row>
      <xdr:rowOff>780552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1F8092B-5E78-41F4-8CCF-D145EA7E3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220210"/>
          <a:ext cx="5633357" cy="5603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165471</xdr:rowOff>
    </xdr:from>
    <xdr:to>
      <xdr:col>2</xdr:col>
      <xdr:colOff>1863477</xdr:colOff>
      <xdr:row>0</xdr:row>
      <xdr:rowOff>850900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FB8FA1-CDB9-4402-82C5-B2D161CF1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165471"/>
          <a:ext cx="3025527" cy="685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42332</xdr:colOff>
      <xdr:row>0</xdr:row>
      <xdr:rowOff>42334</xdr:rowOff>
    </xdr:from>
    <xdr:to>
      <xdr:col>44</xdr:col>
      <xdr:colOff>63499</xdr:colOff>
      <xdr:row>118</xdr:row>
      <xdr:rowOff>154445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84C142-B76F-4FA5-A5FA-13CF993C0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42334"/>
          <a:ext cx="31263167" cy="210882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mfy-my.sharepoint.com/Users/husky/Library/Containers/com.apple.mail/Data/Library/Mail%20Downloads/B2FB3A94-212F-43DE-A40E-5B70632BF56C/2009S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TRY-200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omfy Pricelist2">
  <a:themeElements>
    <a:clrScheme name="Somfy Pricelist 1">
      <a:dk1>
        <a:srgbClr val="000000"/>
      </a:dk1>
      <a:lt1>
        <a:srgbClr val="FFFFFF"/>
      </a:lt1>
      <a:dk2>
        <a:srgbClr val="EE7F00"/>
      </a:dk2>
      <a:lt2>
        <a:srgbClr val="FED5B2"/>
      </a:lt2>
      <a:accent1>
        <a:srgbClr val="12AABB"/>
      </a:accent1>
      <a:accent2>
        <a:srgbClr val="C3E1E7"/>
      </a:accent2>
      <a:accent3>
        <a:srgbClr val="9FC204"/>
      </a:accent3>
      <a:accent4>
        <a:srgbClr val="DDEBC1"/>
      </a:accent4>
      <a:accent5>
        <a:srgbClr val="FAB800"/>
      </a:accent5>
      <a:accent6>
        <a:srgbClr val="FFF0DA"/>
      </a:accent6>
      <a:hlink>
        <a:srgbClr val="C8C8C8"/>
      </a:hlink>
      <a:folHlink>
        <a:srgbClr val="C8C8C8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14"/>
  <sheetViews>
    <sheetView showGridLines="0" tabSelected="1" zoomScale="70" zoomScaleNormal="70" workbookViewId="0">
      <selection activeCell="C2" sqref="C2"/>
    </sheetView>
  </sheetViews>
  <sheetFormatPr defaultColWidth="8.81640625" defaultRowHeight="12.5" x14ac:dyDescent="0.25"/>
  <cols>
    <col min="1" max="1" width="8.81640625" customWidth="1"/>
    <col min="2" max="2" width="60.81640625" customWidth="1"/>
    <col min="3" max="3" width="37.453125" style="30" customWidth="1"/>
    <col min="4" max="4" width="15.453125" customWidth="1"/>
  </cols>
  <sheetData>
    <row r="1" spans="1:3" ht="138.75" customHeight="1" x14ac:dyDescent="0.35">
      <c r="C1" s="53"/>
    </row>
    <row r="2" spans="1:3" s="47" customFormat="1" ht="27" customHeight="1" x14ac:dyDescent="0.25">
      <c r="A2" s="70"/>
      <c r="B2" s="72" t="s">
        <v>503</v>
      </c>
      <c r="C2" s="73"/>
    </row>
    <row r="3" spans="1:3" s="47" customFormat="1" ht="27" customHeight="1" x14ac:dyDescent="0.25">
      <c r="A3" s="70"/>
      <c r="B3" s="70"/>
      <c r="C3" s="71" t="s">
        <v>409</v>
      </c>
    </row>
    <row r="4" spans="1:3" s="47" customFormat="1" ht="28" customHeight="1" x14ac:dyDescent="0.25">
      <c r="A4" s="225" t="s">
        <v>110</v>
      </c>
      <c r="B4" s="225" t="s">
        <v>502</v>
      </c>
      <c r="C4" s="226"/>
    </row>
    <row r="5" spans="1:3" s="47" customFormat="1" ht="28" customHeight="1" x14ac:dyDescent="0.25">
      <c r="A5" s="225" t="s">
        <v>606</v>
      </c>
      <c r="B5" s="225" t="s">
        <v>607</v>
      </c>
      <c r="C5" s="226"/>
    </row>
    <row r="6" spans="1:3" s="47" customFormat="1" ht="28" customHeight="1" x14ac:dyDescent="0.25">
      <c r="A6" s="225" t="s">
        <v>465</v>
      </c>
      <c r="B6" s="225" t="s">
        <v>470</v>
      </c>
      <c r="C6" s="226"/>
    </row>
    <row r="7" spans="1:3" s="47" customFormat="1" ht="28" customHeight="1" x14ac:dyDescent="0.25">
      <c r="A7" s="227" t="s">
        <v>448</v>
      </c>
      <c r="B7" s="227" t="s">
        <v>369</v>
      </c>
      <c r="C7" s="228"/>
    </row>
    <row r="8" spans="1:3" s="47" customFormat="1" ht="28" customHeight="1" x14ac:dyDescent="0.25">
      <c r="A8" s="229" t="s">
        <v>111</v>
      </c>
      <c r="B8" s="229" t="s">
        <v>370</v>
      </c>
      <c r="C8" s="230"/>
    </row>
    <row r="9" spans="1:3" s="47" customFormat="1" ht="28" customHeight="1" x14ac:dyDescent="0.25">
      <c r="A9" s="231" t="s">
        <v>568</v>
      </c>
      <c r="B9" s="231" t="s">
        <v>569</v>
      </c>
      <c r="C9" s="232"/>
    </row>
    <row r="10" spans="1:3" ht="12" customHeight="1" x14ac:dyDescent="0.25"/>
    <row r="11" spans="1:3" s="47" customFormat="1" ht="5.25" hidden="1" customHeight="1" x14ac:dyDescent="0.25">
      <c r="A11" s="65" t="s">
        <v>450</v>
      </c>
      <c r="B11" s="65" t="s">
        <v>451</v>
      </c>
      <c r="C11" s="66">
        <v>0</v>
      </c>
    </row>
    <row r="12" spans="1:3" s="47" customFormat="1" x14ac:dyDescent="0.25">
      <c r="B12" s="47" t="s">
        <v>505</v>
      </c>
      <c r="C12" s="52"/>
    </row>
    <row r="13" spans="1:3" ht="18" customHeight="1" x14ac:dyDescent="0.25">
      <c r="A13" s="67"/>
      <c r="B13" s="68" t="s">
        <v>504</v>
      </c>
      <c r="C13" s="69"/>
    </row>
    <row r="14" spans="1:3" ht="119.15" customHeight="1" x14ac:dyDescent="0.25"/>
  </sheetData>
  <sheetProtection algorithmName="SHA-512" hashValue="5FuGxMAxM7Rsnxxtv58352VhdW+2LijomxOKNjwCmBwzG3DhB3aL9HBg5SEzmST0JYPa8MJZkeIyIo4C8vMkNQ==" saltValue="22hStaRWUnP0dtFI2PAeTg==" spinCount="100000" sheet="1" objects="1" scenarios="1" sort="0" autoFilter="0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R181"/>
  <sheetViews>
    <sheetView zoomScale="70" zoomScaleNormal="70" workbookViewId="0">
      <pane xSplit="3" ySplit="3" topLeftCell="D4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81640625" defaultRowHeight="17.5" x14ac:dyDescent="0.35"/>
  <cols>
    <col min="1" max="1" width="6.1796875" style="5" customWidth="1"/>
    <col min="2" max="2" width="11" style="4" customWidth="1"/>
    <col min="3" max="3" width="58.6328125" style="3" customWidth="1"/>
    <col min="4" max="5" width="7.7265625" style="2" customWidth="1"/>
    <col min="6" max="6" width="12.7265625" style="40" customWidth="1"/>
    <col min="7" max="7" width="12.453125" style="38" customWidth="1"/>
    <col min="8" max="9" width="9.7265625" style="38" customWidth="1"/>
    <col min="10" max="16" width="7.7265625" style="33" customWidth="1"/>
    <col min="17" max="17" width="7.7265625" style="2" customWidth="1"/>
    <col min="18" max="18" width="7.54296875" style="75" customWidth="1"/>
    <col min="19" max="16384" width="8.81640625" style="5"/>
  </cols>
  <sheetData>
    <row r="1" spans="1:18" s="99" customFormat="1" ht="78" customHeight="1" x14ac:dyDescent="0.35">
      <c r="B1" s="100"/>
      <c r="C1" s="101"/>
      <c r="D1" s="102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2"/>
      <c r="R1" s="106"/>
    </row>
    <row r="2" spans="1:18" ht="14.15" customHeight="1" x14ac:dyDescent="0.35">
      <c r="F2" s="243"/>
    </row>
    <row r="3" spans="1:18" s="31" customFormat="1" ht="36" customHeight="1" x14ac:dyDescent="0.3">
      <c r="A3" s="36" t="s">
        <v>393</v>
      </c>
      <c r="B3" s="36" t="s">
        <v>381</v>
      </c>
      <c r="C3" s="36" t="s">
        <v>382</v>
      </c>
      <c r="D3" s="36" t="s">
        <v>368</v>
      </c>
      <c r="E3" s="36" t="s">
        <v>544</v>
      </c>
      <c r="F3" s="44" t="s">
        <v>671</v>
      </c>
      <c r="G3" s="36" t="s">
        <v>672</v>
      </c>
      <c r="H3" s="36" t="str">
        <f>'Customer Details'!$C2&amp;" Buy Price(ex GST)"</f>
        <v xml:space="preserve"> Buy Price(ex GST)</v>
      </c>
      <c r="I3" s="36" t="str">
        <f>'Customer Details'!$C2&amp;" Buy Price(inc GST)"</f>
        <v xml:space="preserve"> Buy Price(inc GST)</v>
      </c>
      <c r="J3" s="36" t="s">
        <v>371</v>
      </c>
      <c r="K3" s="36" t="s">
        <v>372</v>
      </c>
      <c r="L3" s="36" t="s">
        <v>373</v>
      </c>
      <c r="M3" s="36" t="s">
        <v>380</v>
      </c>
      <c r="N3" s="36" t="s">
        <v>374</v>
      </c>
      <c r="O3" s="36" t="s">
        <v>375</v>
      </c>
      <c r="P3" s="36" t="s">
        <v>376</v>
      </c>
      <c r="Q3" s="36" t="s">
        <v>377</v>
      </c>
      <c r="R3" s="76" t="s">
        <v>452</v>
      </c>
    </row>
    <row r="4" spans="1:18" s="118" customFormat="1" ht="24" customHeight="1" x14ac:dyDescent="0.25">
      <c r="A4" s="107"/>
      <c r="B4" s="107" t="s">
        <v>303</v>
      </c>
      <c r="C4" s="108"/>
      <c r="D4" s="109"/>
      <c r="E4" s="109"/>
      <c r="F4" s="110"/>
      <c r="G4" s="111"/>
      <c r="H4" s="112"/>
      <c r="I4" s="113"/>
      <c r="J4" s="114"/>
      <c r="K4" s="115"/>
      <c r="L4" s="116"/>
      <c r="M4" s="116"/>
      <c r="N4" s="116"/>
      <c r="O4" s="116"/>
      <c r="P4" s="116"/>
      <c r="Q4" s="109"/>
      <c r="R4" s="117"/>
    </row>
    <row r="5" spans="1:18" s="1" customFormat="1" ht="12" customHeight="1" x14ac:dyDescent="0.35">
      <c r="A5" s="1" t="s">
        <v>110</v>
      </c>
      <c r="B5" s="4">
        <v>1000030</v>
      </c>
      <c r="C5" s="3" t="s">
        <v>122</v>
      </c>
      <c r="D5" s="2">
        <v>1</v>
      </c>
      <c r="E5" s="2"/>
      <c r="F5" s="37">
        <v>239.524</v>
      </c>
      <c r="G5" s="42">
        <v>263.47640000000001</v>
      </c>
      <c r="H5" s="42">
        <f>IFERROR(F5*(1-R5),"")</f>
        <v>239.524</v>
      </c>
      <c r="I5" s="42">
        <f>IFERROR(H5*1.1,"")</f>
        <v>263.47640000000001</v>
      </c>
      <c r="J5" s="33"/>
      <c r="K5" s="32" t="s">
        <v>378</v>
      </c>
      <c r="L5" s="33"/>
      <c r="M5" s="33"/>
      <c r="N5" s="33"/>
      <c r="O5" s="33"/>
      <c r="P5" s="33"/>
      <c r="Q5" s="2"/>
      <c r="R5" s="75">
        <f>IFERROR(VLOOKUP(A5,'Customer Details'!$A$4:$C$12,3,FALSE),"")</f>
        <v>0</v>
      </c>
    </row>
    <row r="6" spans="1:18" s="118" customFormat="1" ht="24" customHeight="1" x14ac:dyDescent="0.25">
      <c r="A6" s="107"/>
      <c r="B6" s="107" t="s">
        <v>44</v>
      </c>
      <c r="C6" s="108"/>
      <c r="D6" s="109"/>
      <c r="E6" s="109"/>
      <c r="F6" s="111"/>
      <c r="G6" s="111"/>
      <c r="H6" s="112"/>
      <c r="I6" s="113"/>
      <c r="J6" s="114"/>
      <c r="K6" s="115"/>
      <c r="L6" s="116"/>
      <c r="M6" s="116"/>
      <c r="N6" s="116"/>
      <c r="O6" s="116"/>
      <c r="P6" s="116"/>
      <c r="Q6" s="109"/>
      <c r="R6" s="117" t="str">
        <f>IFERROR(VLOOKUP(A6,'Customer Details'!$A$4:$C$12,3,FALSE),"")</f>
        <v/>
      </c>
    </row>
    <row r="7" spans="1:18" s="1" customFormat="1" ht="12" customHeight="1" x14ac:dyDescent="0.35">
      <c r="A7" s="1" t="s">
        <v>110</v>
      </c>
      <c r="B7" s="4">
        <v>1000032</v>
      </c>
      <c r="C7" s="3" t="s">
        <v>227</v>
      </c>
      <c r="D7" s="2">
        <v>1</v>
      </c>
      <c r="E7" s="2" t="s">
        <v>545</v>
      </c>
      <c r="F7" s="37">
        <v>281.67200000000003</v>
      </c>
      <c r="G7" s="42">
        <v>309.83920000000001</v>
      </c>
      <c r="H7" s="42">
        <f t="shared" ref="H7:H8" si="0">IFERROR(F7*(1-R7),"")</f>
        <v>281.67200000000003</v>
      </c>
      <c r="I7" s="42">
        <f t="shared" ref="I7:I8" si="1">IFERROR(H7*1.1,"")</f>
        <v>309.83920000000006</v>
      </c>
      <c r="J7" s="33"/>
      <c r="K7" s="32" t="s">
        <v>378</v>
      </c>
      <c r="L7" s="33"/>
      <c r="M7" s="33"/>
      <c r="N7" s="33"/>
      <c r="O7" s="33"/>
      <c r="P7" s="33"/>
      <c r="Q7" s="2"/>
      <c r="R7" s="75">
        <f>IFERROR(VLOOKUP(A7,'Customer Details'!$A$4:$C$12,3,FALSE),"")</f>
        <v>0</v>
      </c>
    </row>
    <row r="8" spans="1:18" s="1" customFormat="1" ht="12" customHeight="1" x14ac:dyDescent="0.35">
      <c r="A8" s="1" t="s">
        <v>110</v>
      </c>
      <c r="B8" s="4">
        <v>1000031</v>
      </c>
      <c r="C8" s="3" t="s">
        <v>226</v>
      </c>
      <c r="D8" s="2">
        <v>1</v>
      </c>
      <c r="E8" s="2"/>
      <c r="F8" s="37">
        <v>281.67200000000003</v>
      </c>
      <c r="G8" s="42">
        <v>309.83920000000001</v>
      </c>
      <c r="H8" s="42">
        <f t="shared" si="0"/>
        <v>281.67200000000003</v>
      </c>
      <c r="I8" s="42">
        <f t="shared" si="1"/>
        <v>309.83920000000006</v>
      </c>
      <c r="J8" s="33"/>
      <c r="K8" s="32" t="s">
        <v>378</v>
      </c>
      <c r="L8" s="33"/>
      <c r="M8" s="33"/>
      <c r="N8" s="33"/>
      <c r="O8" s="33"/>
      <c r="P8" s="33"/>
      <c r="Q8" s="2"/>
      <c r="R8" s="75">
        <f>IFERROR(VLOOKUP(A8,'Customer Details'!$A$4:$C$12,3,FALSE),"")</f>
        <v>0</v>
      </c>
    </row>
    <row r="9" spans="1:18" s="118" customFormat="1" ht="24" customHeight="1" x14ac:dyDescent="0.25">
      <c r="A9" s="107"/>
      <c r="B9" s="107" t="s">
        <v>359</v>
      </c>
      <c r="C9" s="108"/>
      <c r="D9" s="109"/>
      <c r="E9" s="109"/>
      <c r="F9" s="111"/>
      <c r="G9" s="111"/>
      <c r="H9" s="112"/>
      <c r="I9" s="113"/>
      <c r="J9" s="114"/>
      <c r="K9" s="115"/>
      <c r="L9" s="116"/>
      <c r="M9" s="116"/>
      <c r="N9" s="116"/>
      <c r="O9" s="116"/>
      <c r="P9" s="116"/>
      <c r="Q9" s="109"/>
      <c r="R9" s="117" t="str">
        <f>IFERROR(VLOOKUP(A9,'Customer Details'!$A$4:$C$12,3,FALSE),"")</f>
        <v/>
      </c>
    </row>
    <row r="10" spans="1:18" s="1" customFormat="1" ht="12" customHeight="1" x14ac:dyDescent="0.35">
      <c r="A10" s="1" t="s">
        <v>110</v>
      </c>
      <c r="B10" s="4">
        <v>1003293</v>
      </c>
      <c r="C10" s="89" t="s">
        <v>670</v>
      </c>
      <c r="D10" s="2">
        <v>1</v>
      </c>
      <c r="E10" s="2"/>
      <c r="F10" s="37">
        <v>359.8</v>
      </c>
      <c r="G10" s="42">
        <v>395.78000000000003</v>
      </c>
      <c r="H10" s="42">
        <f t="shared" ref="H10:H12" si="2">IFERROR(F10*(1-R10),"")</f>
        <v>359.8</v>
      </c>
      <c r="I10" s="42">
        <f t="shared" ref="I10:I12" si="3">IFERROR(H10*1.1,"")</f>
        <v>395.78000000000003</v>
      </c>
      <c r="J10" s="33"/>
      <c r="K10" s="32" t="s">
        <v>378</v>
      </c>
      <c r="L10" s="33"/>
      <c r="M10" s="33"/>
      <c r="N10" s="33"/>
      <c r="O10" s="33"/>
      <c r="P10" s="33"/>
      <c r="Q10" s="2"/>
      <c r="R10" s="75">
        <f>IFERROR(VLOOKUP(A10,'Customer Details'!$A$4:$C$12,3,FALSE),"")</f>
        <v>0</v>
      </c>
    </row>
    <row r="11" spans="1:18" s="1" customFormat="1" ht="12" customHeight="1" x14ac:dyDescent="0.35">
      <c r="A11" s="1" t="s">
        <v>448</v>
      </c>
      <c r="B11" s="4">
        <v>9021217</v>
      </c>
      <c r="C11" s="3" t="s">
        <v>638</v>
      </c>
      <c r="D11" s="2">
        <v>1</v>
      </c>
      <c r="E11" s="2"/>
      <c r="F11" s="37">
        <v>71.960000000000008</v>
      </c>
      <c r="G11" s="42">
        <v>79.156000000000006</v>
      </c>
      <c r="H11" s="42">
        <f t="shared" si="2"/>
        <v>71.960000000000008</v>
      </c>
      <c r="I11" s="42">
        <f t="shared" si="3"/>
        <v>79.15600000000002</v>
      </c>
      <c r="J11" s="32" t="s">
        <v>378</v>
      </c>
      <c r="K11" s="32" t="s">
        <v>378</v>
      </c>
      <c r="L11" s="33"/>
      <c r="M11" s="33"/>
      <c r="N11" s="33"/>
      <c r="O11" s="33"/>
      <c r="P11" s="33"/>
      <c r="Q11" s="2"/>
      <c r="R11" s="75">
        <f>IFERROR(VLOOKUP(A11,'Customer Details'!$A$4:$C$12,3,FALSE),"")</f>
        <v>0</v>
      </c>
    </row>
    <row r="12" spans="1:18" s="1" customFormat="1" ht="12" customHeight="1" x14ac:dyDescent="0.35">
      <c r="A12" s="1" t="s">
        <v>448</v>
      </c>
      <c r="B12" s="97">
        <v>9025165</v>
      </c>
      <c r="C12" s="3" t="s">
        <v>642</v>
      </c>
      <c r="D12" s="2">
        <v>1</v>
      </c>
      <c r="E12" s="2"/>
      <c r="F12" s="37">
        <v>32.896000000000001</v>
      </c>
      <c r="G12" s="42">
        <v>36.185600000000001</v>
      </c>
      <c r="H12" s="42">
        <f t="shared" si="2"/>
        <v>32.896000000000001</v>
      </c>
      <c r="I12" s="42">
        <f t="shared" si="3"/>
        <v>36.185600000000001</v>
      </c>
      <c r="J12" s="32" t="s">
        <v>378</v>
      </c>
      <c r="K12" s="32" t="s">
        <v>378</v>
      </c>
      <c r="L12" s="33"/>
      <c r="M12" s="33"/>
      <c r="N12" s="33"/>
      <c r="O12" s="33"/>
      <c r="P12" s="33"/>
      <c r="Q12" s="2"/>
      <c r="R12" s="75">
        <f>IFERROR(VLOOKUP(A12,'Customer Details'!$A$4:$C$12,3,FALSE),"")</f>
        <v>0</v>
      </c>
    </row>
    <row r="13" spans="1:18" s="107" customFormat="1" ht="24" customHeight="1" x14ac:dyDescent="0.25">
      <c r="B13" s="107" t="s">
        <v>518</v>
      </c>
      <c r="F13" s="120"/>
      <c r="G13" s="120"/>
      <c r="H13" s="120"/>
      <c r="I13" s="120"/>
      <c r="J13" s="114"/>
      <c r="K13" s="114"/>
      <c r="R13" s="121" t="str">
        <f>IFERROR(VLOOKUP(A13,'Customer Details'!$A$4:$C$12,3,FALSE),"")</f>
        <v/>
      </c>
    </row>
    <row r="14" spans="1:18" s="1" customFormat="1" ht="12" customHeight="1" x14ac:dyDescent="0.35">
      <c r="A14" s="1" t="s">
        <v>110</v>
      </c>
      <c r="B14" s="4">
        <v>1002832</v>
      </c>
      <c r="C14" s="3" t="s">
        <v>453</v>
      </c>
      <c r="D14" s="2">
        <v>1</v>
      </c>
      <c r="E14" s="2"/>
      <c r="F14" s="37">
        <v>266.25200000000001</v>
      </c>
      <c r="G14" s="42">
        <v>292.87719999999996</v>
      </c>
      <c r="H14" s="42">
        <f t="shared" ref="H14:H16" si="4">IFERROR(F14*(1-R14),"")</f>
        <v>266.25200000000001</v>
      </c>
      <c r="I14" s="42">
        <f t="shared" ref="I14:I16" si="5">IFERROR(H14*1.1,"")</f>
        <v>292.87720000000002</v>
      </c>
      <c r="J14" s="32" t="s">
        <v>378</v>
      </c>
      <c r="K14" s="32" t="s">
        <v>378</v>
      </c>
      <c r="L14" s="33"/>
      <c r="M14" s="33"/>
      <c r="N14" s="33"/>
      <c r="O14" s="33"/>
      <c r="P14" s="33"/>
      <c r="Q14" s="2"/>
      <c r="R14" s="75">
        <f>IFERROR(VLOOKUP(A14,'Customer Details'!$A$4:$C$12,3,FALSE),"")</f>
        <v>0</v>
      </c>
    </row>
    <row r="15" spans="1:18" s="1" customFormat="1" ht="12" customHeight="1" x14ac:dyDescent="0.35">
      <c r="A15" s="1" t="s">
        <v>110</v>
      </c>
      <c r="B15" s="4">
        <v>1002833</v>
      </c>
      <c r="C15" s="3" t="s">
        <v>454</v>
      </c>
      <c r="D15" s="2">
        <v>1</v>
      </c>
      <c r="E15" s="2" t="s">
        <v>545</v>
      </c>
      <c r="F15" s="37">
        <v>266.25200000000001</v>
      </c>
      <c r="G15" s="42">
        <v>292.87719999999996</v>
      </c>
      <c r="H15" s="42">
        <f t="shared" si="4"/>
        <v>266.25200000000001</v>
      </c>
      <c r="I15" s="42">
        <f t="shared" si="5"/>
        <v>292.87720000000002</v>
      </c>
      <c r="J15" s="32" t="s">
        <v>378</v>
      </c>
      <c r="K15" s="32" t="s">
        <v>378</v>
      </c>
      <c r="L15" s="33"/>
      <c r="M15" s="33"/>
      <c r="N15" s="33"/>
      <c r="O15" s="33"/>
      <c r="P15" s="33"/>
      <c r="Q15" s="2"/>
      <c r="R15" s="75">
        <f>IFERROR(VLOOKUP(A15,'Customer Details'!$A$4:$C$12,3,FALSE),"")</f>
        <v>0</v>
      </c>
    </row>
    <row r="16" spans="1:18" s="1" customFormat="1" ht="12" customHeight="1" x14ac:dyDescent="0.35">
      <c r="A16" s="1" t="s">
        <v>110</v>
      </c>
      <c r="B16" s="4">
        <v>1002834</v>
      </c>
      <c r="C16" s="3" t="s">
        <v>455</v>
      </c>
      <c r="D16" s="2">
        <v>1</v>
      </c>
      <c r="E16" s="2" t="s">
        <v>545</v>
      </c>
      <c r="F16" s="37">
        <v>266.25200000000001</v>
      </c>
      <c r="G16" s="42">
        <v>292.87719999999996</v>
      </c>
      <c r="H16" s="42">
        <f t="shared" si="4"/>
        <v>266.25200000000001</v>
      </c>
      <c r="I16" s="42">
        <f t="shared" si="5"/>
        <v>292.87720000000002</v>
      </c>
      <c r="J16" s="32" t="s">
        <v>378</v>
      </c>
      <c r="K16" s="32" t="s">
        <v>378</v>
      </c>
      <c r="L16" s="33"/>
      <c r="M16" s="33"/>
      <c r="N16" s="33"/>
      <c r="O16" s="33"/>
      <c r="P16" s="33"/>
      <c r="Q16" s="2"/>
      <c r="R16" s="75">
        <f>IFERROR(VLOOKUP(A16,'Customer Details'!$A$4:$C$12,3,FALSE),"")</f>
        <v>0</v>
      </c>
    </row>
    <row r="17" spans="1:18" s="122" customFormat="1" ht="12" customHeight="1" x14ac:dyDescent="0.25">
      <c r="A17" s="267"/>
      <c r="B17" s="264" t="s">
        <v>547</v>
      </c>
      <c r="C17" s="264"/>
      <c r="D17" s="262"/>
      <c r="E17" s="262"/>
      <c r="F17" s="269"/>
      <c r="G17" s="269"/>
      <c r="H17" s="269"/>
      <c r="I17" s="268"/>
      <c r="J17" s="266"/>
      <c r="K17" s="266"/>
      <c r="L17" s="261"/>
      <c r="M17" s="261"/>
      <c r="N17" s="261"/>
      <c r="O17" s="261"/>
      <c r="P17" s="261"/>
      <c r="Q17" s="262"/>
      <c r="R17" s="263"/>
    </row>
    <row r="18" spans="1:18" s="122" customFormat="1" ht="12" customHeight="1" x14ac:dyDescent="0.25">
      <c r="A18" s="267"/>
      <c r="B18" s="264"/>
      <c r="C18" s="264"/>
      <c r="D18" s="262"/>
      <c r="E18" s="262"/>
      <c r="F18" s="269"/>
      <c r="G18" s="269"/>
      <c r="H18" s="269"/>
      <c r="I18" s="268"/>
      <c r="J18" s="266"/>
      <c r="K18" s="266"/>
      <c r="L18" s="261"/>
      <c r="M18" s="261"/>
      <c r="N18" s="261"/>
      <c r="O18" s="261"/>
      <c r="P18" s="261"/>
      <c r="Q18" s="262"/>
      <c r="R18" s="263"/>
    </row>
    <row r="19" spans="1:18" s="1" customFormat="1" ht="12" customHeight="1" x14ac:dyDescent="0.35">
      <c r="A19" s="1" t="s">
        <v>110</v>
      </c>
      <c r="B19" s="4">
        <v>1003313</v>
      </c>
      <c r="C19" s="3" t="s">
        <v>643</v>
      </c>
      <c r="D19" s="2">
        <v>1</v>
      </c>
      <c r="E19" s="2"/>
      <c r="F19" s="37">
        <v>266.25200000000001</v>
      </c>
      <c r="G19" s="42">
        <v>292.87719999999996</v>
      </c>
      <c r="H19" s="42">
        <f t="shared" ref="H19:H20" si="6">IFERROR(F19*(1-R19),"")</f>
        <v>266.25200000000001</v>
      </c>
      <c r="I19" s="42">
        <f t="shared" ref="I19:I20" si="7">IFERROR(H19*1.1,"")</f>
        <v>292.87720000000002</v>
      </c>
      <c r="J19" s="32" t="s">
        <v>378</v>
      </c>
      <c r="K19" s="32" t="s">
        <v>378</v>
      </c>
      <c r="L19" s="33"/>
      <c r="M19" s="33"/>
      <c r="N19" s="33"/>
      <c r="O19" s="33"/>
      <c r="P19" s="33"/>
      <c r="Q19" s="2"/>
      <c r="R19" s="75">
        <f>IFERROR(VLOOKUP(A19,'Customer Details'!$A$4:$C$12,3,FALSE),"")</f>
        <v>0</v>
      </c>
    </row>
    <row r="20" spans="1:18" s="11" customFormat="1" ht="12" customHeight="1" x14ac:dyDescent="0.25">
      <c r="A20" s="97" t="s">
        <v>448</v>
      </c>
      <c r="B20" s="23">
        <v>9020811</v>
      </c>
      <c r="C20" s="3" t="s">
        <v>650</v>
      </c>
      <c r="D20" s="2">
        <v>1</v>
      </c>
      <c r="E20" s="2"/>
      <c r="F20" s="37">
        <v>26.728000000000002</v>
      </c>
      <c r="G20" s="42">
        <v>29.400800000000004</v>
      </c>
      <c r="H20" s="28">
        <f t="shared" si="6"/>
        <v>26.728000000000002</v>
      </c>
      <c r="I20" s="28">
        <f t="shared" si="7"/>
        <v>29.400800000000004</v>
      </c>
      <c r="J20" s="32" t="s">
        <v>378</v>
      </c>
      <c r="K20" s="32" t="s">
        <v>378</v>
      </c>
      <c r="L20" s="24"/>
      <c r="R20" s="75">
        <f>IFERROR(VLOOKUP(A20,'Customer Details'!$A$4:$C$12,3,FALSE),"")</f>
        <v>0</v>
      </c>
    </row>
    <row r="21" spans="1:18" s="122" customFormat="1" ht="24" customHeight="1" x14ac:dyDescent="0.25">
      <c r="A21" s="123"/>
      <c r="B21" s="124" t="s">
        <v>644</v>
      </c>
      <c r="C21" s="125"/>
      <c r="D21" s="126"/>
      <c r="E21" s="126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spans="1:18" s="1" customFormat="1" ht="12" customHeight="1" x14ac:dyDescent="0.35">
      <c r="A22" s="1" t="s">
        <v>110</v>
      </c>
      <c r="B22" s="4">
        <v>1003315</v>
      </c>
      <c r="C22" s="3" t="s">
        <v>645</v>
      </c>
      <c r="D22" s="2">
        <v>1</v>
      </c>
      <c r="E22" s="2"/>
      <c r="F22" s="37">
        <v>245.69200000000001</v>
      </c>
      <c r="G22" s="42">
        <v>270.26120000000003</v>
      </c>
      <c r="H22" s="42">
        <f t="shared" ref="H22:H25" si="8">IFERROR(F22*(1-R22),"")</f>
        <v>245.69200000000001</v>
      </c>
      <c r="I22" s="42">
        <f t="shared" ref="I22:I25" si="9">IFERROR(H22*1.1,"")</f>
        <v>270.26120000000003</v>
      </c>
      <c r="J22" s="32" t="s">
        <v>378</v>
      </c>
      <c r="K22" s="32" t="s">
        <v>378</v>
      </c>
      <c r="L22" s="33"/>
      <c r="M22" s="33"/>
      <c r="N22" s="33"/>
      <c r="O22" s="33"/>
      <c r="P22" s="33"/>
      <c r="Q22" s="2"/>
      <c r="R22" s="75">
        <f>IFERROR(VLOOKUP(A22,'Customer Details'!$A$4:$C$12,3,FALSE),"")</f>
        <v>0</v>
      </c>
    </row>
    <row r="23" spans="1:18" s="1" customFormat="1" ht="12" customHeight="1" x14ac:dyDescent="0.35">
      <c r="A23" s="1" t="s">
        <v>448</v>
      </c>
      <c r="B23" s="4">
        <v>9021217</v>
      </c>
      <c r="C23" s="3" t="s">
        <v>638</v>
      </c>
      <c r="D23" s="2">
        <v>1</v>
      </c>
      <c r="E23" s="2"/>
      <c r="F23" s="37">
        <v>71.960000000000008</v>
      </c>
      <c r="G23" s="42">
        <v>79.156000000000006</v>
      </c>
      <c r="H23" s="42">
        <f t="shared" si="8"/>
        <v>71.960000000000008</v>
      </c>
      <c r="I23" s="42">
        <f t="shared" si="9"/>
        <v>79.15600000000002</v>
      </c>
      <c r="J23" s="32" t="s">
        <v>378</v>
      </c>
      <c r="K23" s="32" t="s">
        <v>378</v>
      </c>
      <c r="L23" s="33"/>
      <c r="M23" s="33"/>
      <c r="N23" s="33"/>
      <c r="O23" s="33"/>
      <c r="P23" s="33"/>
      <c r="Q23" s="2"/>
      <c r="R23" s="75">
        <f>IFERROR(VLOOKUP(A23,'Customer Details'!$A$4:$C$12,3,FALSE),"")</f>
        <v>0</v>
      </c>
    </row>
    <row r="24" spans="1:18" s="237" customFormat="1" x14ac:dyDescent="0.25">
      <c r="A24" s="237" t="s">
        <v>110</v>
      </c>
      <c r="B24" s="253">
        <v>1241779</v>
      </c>
      <c r="C24" s="89" t="s">
        <v>698</v>
      </c>
      <c r="D24" s="92">
        <v>10</v>
      </c>
      <c r="E24" s="92"/>
      <c r="F24" s="238">
        <v>3176.5200000000004</v>
      </c>
      <c r="G24" s="241">
        <v>3494.1720000000009</v>
      </c>
      <c r="H24" s="239">
        <f t="shared" si="8"/>
        <v>3176.5200000000004</v>
      </c>
      <c r="I24" s="239">
        <f t="shared" si="9"/>
        <v>3494.1720000000009</v>
      </c>
      <c r="J24" s="240"/>
      <c r="K24" s="240"/>
      <c r="L24" s="240"/>
      <c r="M24" s="240"/>
      <c r="N24" s="240"/>
      <c r="O24" s="240"/>
      <c r="P24" s="240"/>
      <c r="Q24" s="92"/>
      <c r="R24" s="80">
        <f>IFERROR(VLOOKUP(A24,'Customer Details'!$A$4:$C$12,3,FALSE),"")</f>
        <v>0</v>
      </c>
    </row>
    <row r="25" spans="1:18" s="1" customFormat="1" ht="12" customHeight="1" x14ac:dyDescent="0.35">
      <c r="A25" s="1" t="s">
        <v>448</v>
      </c>
      <c r="B25" s="97">
        <v>9025165</v>
      </c>
      <c r="C25" s="3" t="s">
        <v>642</v>
      </c>
      <c r="D25" s="2">
        <v>1</v>
      </c>
      <c r="E25" s="2"/>
      <c r="F25" s="37">
        <v>32.896000000000001</v>
      </c>
      <c r="G25" s="42">
        <v>36.185600000000001</v>
      </c>
      <c r="H25" s="42">
        <f t="shared" si="8"/>
        <v>32.896000000000001</v>
      </c>
      <c r="I25" s="42">
        <f t="shared" si="9"/>
        <v>36.185600000000001</v>
      </c>
      <c r="J25" s="32" t="s">
        <v>378</v>
      </c>
      <c r="K25" s="32" t="s">
        <v>378</v>
      </c>
      <c r="L25" s="33"/>
      <c r="M25" s="33"/>
      <c r="N25" s="33"/>
      <c r="O25" s="33"/>
      <c r="P25" s="33"/>
      <c r="Q25" s="2"/>
      <c r="R25" s="75">
        <f>IFERROR(VLOOKUP(A25,'Customer Details'!$A$4:$C$12,3,FALSE),"")</f>
        <v>0</v>
      </c>
    </row>
    <row r="26" spans="1:18" s="122" customFormat="1" ht="24" customHeight="1" x14ac:dyDescent="0.25">
      <c r="A26" s="123"/>
      <c r="B26" s="124" t="s">
        <v>540</v>
      </c>
      <c r="C26" s="125"/>
      <c r="D26" s="126"/>
      <c r="E26" s="126"/>
      <c r="F26" s="127"/>
      <c r="G26" s="127"/>
      <c r="H26" s="127"/>
      <c r="I26" s="127"/>
      <c r="J26" s="128"/>
      <c r="K26" s="128"/>
      <c r="L26" s="129"/>
      <c r="M26" s="129"/>
      <c r="N26" s="129"/>
      <c r="O26" s="129"/>
      <c r="P26" s="129"/>
      <c r="Q26" s="126"/>
      <c r="R26" s="126"/>
    </row>
    <row r="27" spans="1:18" s="1" customFormat="1" ht="12" customHeight="1" x14ac:dyDescent="0.35">
      <c r="A27" s="1" t="s">
        <v>110</v>
      </c>
      <c r="B27" s="4">
        <v>1240512</v>
      </c>
      <c r="C27" s="3" t="s">
        <v>651</v>
      </c>
      <c r="D27" s="2">
        <v>1</v>
      </c>
      <c r="E27" s="2"/>
      <c r="F27" s="37">
        <v>345.40800000000002</v>
      </c>
      <c r="G27" s="42">
        <v>379.94880000000001</v>
      </c>
      <c r="H27" s="42">
        <f t="shared" ref="H27:H29" si="10">IFERROR(F27*(1-R27),"")</f>
        <v>345.40800000000002</v>
      </c>
      <c r="I27" s="42">
        <f t="shared" ref="I27:I29" si="11">IFERROR(H27*1.1,"")</f>
        <v>379.94880000000006</v>
      </c>
      <c r="J27" s="32" t="s">
        <v>378</v>
      </c>
      <c r="K27" s="32" t="s">
        <v>378</v>
      </c>
      <c r="L27" s="33"/>
      <c r="M27" s="33"/>
      <c r="N27" s="33"/>
      <c r="O27" s="33"/>
      <c r="P27" s="33"/>
      <c r="Q27" s="2"/>
      <c r="R27" s="75">
        <f>IFERROR(VLOOKUP(A27,'Customer Details'!$A$4:$C$12,3,FALSE),"")</f>
        <v>0</v>
      </c>
    </row>
    <row r="28" spans="1:18" s="1" customFormat="1" ht="12" customHeight="1" x14ac:dyDescent="0.35">
      <c r="A28" s="1" t="s">
        <v>448</v>
      </c>
      <c r="B28" s="4">
        <v>9021131</v>
      </c>
      <c r="C28" s="3" t="s">
        <v>647</v>
      </c>
      <c r="D28" s="2"/>
      <c r="E28" s="2"/>
      <c r="F28" s="37">
        <v>6.1680000000000001</v>
      </c>
      <c r="G28" s="42">
        <v>6.7847999999999997</v>
      </c>
      <c r="H28" s="42">
        <f t="shared" si="10"/>
        <v>6.1680000000000001</v>
      </c>
      <c r="I28" s="42">
        <f t="shared" si="11"/>
        <v>6.7848000000000006</v>
      </c>
      <c r="J28" s="32" t="s">
        <v>378</v>
      </c>
      <c r="K28" s="32" t="s">
        <v>378</v>
      </c>
      <c r="L28" s="33"/>
      <c r="M28" s="33"/>
      <c r="N28" s="33"/>
      <c r="O28" s="33"/>
      <c r="P28" s="33"/>
      <c r="Q28" s="2"/>
      <c r="R28" s="75">
        <f>IFERROR(VLOOKUP(A28,'Customer Details'!$A$4:$C$12,3,FALSE),"")</f>
        <v>0</v>
      </c>
    </row>
    <row r="29" spans="1:18" s="11" customFormat="1" ht="12" customHeight="1" x14ac:dyDescent="0.25">
      <c r="A29" s="97" t="s">
        <v>448</v>
      </c>
      <c r="B29" s="97">
        <v>9025165</v>
      </c>
      <c r="C29" s="3" t="s">
        <v>642</v>
      </c>
      <c r="D29" s="2">
        <v>1</v>
      </c>
      <c r="E29" s="2"/>
      <c r="F29" s="37">
        <v>32.896000000000001</v>
      </c>
      <c r="G29" s="42">
        <v>36.185600000000001</v>
      </c>
      <c r="H29" s="28">
        <f t="shared" si="10"/>
        <v>32.896000000000001</v>
      </c>
      <c r="I29" s="28">
        <f t="shared" si="11"/>
        <v>36.185600000000001</v>
      </c>
      <c r="J29" s="32" t="s">
        <v>378</v>
      </c>
      <c r="K29" s="32" t="s">
        <v>378</v>
      </c>
      <c r="L29" s="24"/>
      <c r="R29" s="75">
        <f>IFERROR(VLOOKUP(A29,'Customer Details'!$A$4:$C$12,3,FALSE),"")</f>
        <v>0</v>
      </c>
    </row>
    <row r="30" spans="1:18" s="118" customFormat="1" ht="24" customHeight="1" x14ac:dyDescent="0.25">
      <c r="A30" s="107"/>
      <c r="B30" s="107" t="s">
        <v>30</v>
      </c>
      <c r="C30" s="108"/>
      <c r="D30" s="109"/>
      <c r="E30" s="109"/>
      <c r="F30" s="120"/>
      <c r="G30" s="120"/>
      <c r="H30" s="120"/>
      <c r="I30" s="120"/>
      <c r="J30" s="114"/>
      <c r="K30" s="115"/>
      <c r="L30" s="114"/>
      <c r="M30" s="114"/>
      <c r="N30" s="114"/>
      <c r="O30" s="114"/>
      <c r="P30" s="114"/>
      <c r="Q30" s="130"/>
      <c r="R30" s="131" t="str">
        <f>IFERROR(VLOOKUP(A30,'Customer Details'!$A$4:$C$12,3,FALSE),"")</f>
        <v/>
      </c>
    </row>
    <row r="31" spans="1:18" ht="12" customHeight="1" x14ac:dyDescent="0.35">
      <c r="A31" s="5" t="s">
        <v>110</v>
      </c>
      <c r="B31" s="4">
        <v>1001547</v>
      </c>
      <c r="C31" s="3" t="s">
        <v>31</v>
      </c>
      <c r="D31" s="2">
        <v>1</v>
      </c>
      <c r="F31" s="37">
        <v>352.60399999999998</v>
      </c>
      <c r="G31" s="42">
        <v>387.86440000000005</v>
      </c>
      <c r="H31" s="42">
        <f t="shared" ref="H31:H36" si="12">IFERROR(F31*(1-R31),"")</f>
        <v>352.60399999999998</v>
      </c>
      <c r="I31" s="42">
        <f t="shared" ref="I31:I36" si="13">IFERROR(H31*1.1,"")</f>
        <v>387.86439999999999</v>
      </c>
      <c r="J31" s="32" t="s">
        <v>378</v>
      </c>
      <c r="K31" s="32" t="s">
        <v>378</v>
      </c>
      <c r="R31" s="75">
        <f>IFERROR(VLOOKUP(A31,'Customer Details'!$A$4:$C$12,3,FALSE),"")</f>
        <v>0</v>
      </c>
    </row>
    <row r="32" spans="1:18" ht="12" customHeight="1" x14ac:dyDescent="0.35">
      <c r="A32" s="5" t="s">
        <v>110</v>
      </c>
      <c r="B32" s="4">
        <v>1002089</v>
      </c>
      <c r="C32" s="3" t="s">
        <v>424</v>
      </c>
      <c r="D32" s="2">
        <v>1</v>
      </c>
      <c r="F32" s="37">
        <v>405.03199999999998</v>
      </c>
      <c r="G32" s="42">
        <v>445.53520000000003</v>
      </c>
      <c r="H32" s="42">
        <f t="shared" si="12"/>
        <v>405.03199999999998</v>
      </c>
      <c r="I32" s="42">
        <f t="shared" si="13"/>
        <v>445.53520000000003</v>
      </c>
      <c r="J32" s="32" t="s">
        <v>378</v>
      </c>
      <c r="K32" s="32" t="s">
        <v>378</v>
      </c>
      <c r="R32" s="75">
        <f>IFERROR(VLOOKUP(A32,'Customer Details'!$A$4:$C$12,3,FALSE),"")</f>
        <v>0</v>
      </c>
    </row>
    <row r="33" spans="1:18" ht="12" customHeight="1" x14ac:dyDescent="0.35">
      <c r="A33" s="5" t="s">
        <v>110</v>
      </c>
      <c r="B33" s="4">
        <v>1001550</v>
      </c>
      <c r="C33" s="3" t="s">
        <v>32</v>
      </c>
      <c r="D33" s="2">
        <v>1</v>
      </c>
      <c r="F33" s="37">
        <v>394.75200000000001</v>
      </c>
      <c r="G33" s="42">
        <v>434.22720000000004</v>
      </c>
      <c r="H33" s="42">
        <f t="shared" si="12"/>
        <v>394.75200000000001</v>
      </c>
      <c r="I33" s="42">
        <f t="shared" si="13"/>
        <v>434.22720000000004</v>
      </c>
      <c r="J33" s="32" t="s">
        <v>378</v>
      </c>
      <c r="K33" s="32" t="s">
        <v>378</v>
      </c>
      <c r="R33" s="75">
        <f>IFERROR(VLOOKUP(A33,'Customer Details'!$A$4:$C$12,3,FALSE),"")</f>
        <v>0</v>
      </c>
    </row>
    <row r="34" spans="1:18" ht="12" customHeight="1" x14ac:dyDescent="0.35">
      <c r="A34" s="5" t="s">
        <v>110</v>
      </c>
      <c r="B34" s="4">
        <v>1002090</v>
      </c>
      <c r="C34" s="3" t="s">
        <v>425</v>
      </c>
      <c r="D34" s="2">
        <v>1</v>
      </c>
      <c r="F34" s="37">
        <v>448.20800000000003</v>
      </c>
      <c r="G34" s="42">
        <v>493.02880000000005</v>
      </c>
      <c r="H34" s="42">
        <f t="shared" si="12"/>
        <v>448.20800000000003</v>
      </c>
      <c r="I34" s="42">
        <f t="shared" si="13"/>
        <v>493.02880000000005</v>
      </c>
      <c r="J34" s="32" t="s">
        <v>378</v>
      </c>
      <c r="K34" s="32" t="s">
        <v>378</v>
      </c>
      <c r="R34" s="75">
        <f>IFERROR(VLOOKUP(A34,'Customer Details'!$A$4:$C$12,3,FALSE),"")</f>
        <v>0</v>
      </c>
    </row>
    <row r="35" spans="1:18" ht="12" customHeight="1" x14ac:dyDescent="0.35">
      <c r="A35" s="5" t="s">
        <v>110</v>
      </c>
      <c r="B35" s="4">
        <v>1001551</v>
      </c>
      <c r="C35" s="3" t="s">
        <v>34</v>
      </c>
      <c r="D35" s="2">
        <v>1</v>
      </c>
      <c r="F35" s="37">
        <v>416.34000000000003</v>
      </c>
      <c r="G35" s="42">
        <v>457.97400000000005</v>
      </c>
      <c r="H35" s="42">
        <f t="shared" si="12"/>
        <v>416.34000000000003</v>
      </c>
      <c r="I35" s="42">
        <f t="shared" si="13"/>
        <v>457.97400000000005</v>
      </c>
      <c r="J35" s="32" t="s">
        <v>378</v>
      </c>
      <c r="K35" s="32" t="s">
        <v>378</v>
      </c>
      <c r="R35" s="75">
        <f>IFERROR(VLOOKUP(A35,'Customer Details'!$A$4:$C$12,3,FALSE),"")</f>
        <v>0</v>
      </c>
    </row>
    <row r="36" spans="1:18" ht="12" customHeight="1" x14ac:dyDescent="0.35">
      <c r="A36" s="5" t="s">
        <v>110</v>
      </c>
      <c r="B36" s="4">
        <v>1002156</v>
      </c>
      <c r="C36" s="3" t="s">
        <v>426</v>
      </c>
      <c r="D36" s="2">
        <v>1</v>
      </c>
      <c r="F36" s="37">
        <v>469.79599999999999</v>
      </c>
      <c r="G36" s="42">
        <v>516.77560000000005</v>
      </c>
      <c r="H36" s="42">
        <f t="shared" si="12"/>
        <v>469.79599999999999</v>
      </c>
      <c r="I36" s="42">
        <f t="shared" si="13"/>
        <v>516.77560000000005</v>
      </c>
      <c r="J36" s="32" t="s">
        <v>378</v>
      </c>
      <c r="K36" s="32" t="s">
        <v>378</v>
      </c>
      <c r="R36" s="75">
        <f>IFERROR(VLOOKUP(A36,'Customer Details'!$A$4:$C$12,3,FALSE),"")</f>
        <v>0</v>
      </c>
    </row>
    <row r="37" spans="1:18" s="118" customFormat="1" ht="24" customHeight="1" x14ac:dyDescent="0.25">
      <c r="A37" s="107"/>
      <c r="B37" s="107" t="s">
        <v>29</v>
      </c>
      <c r="C37" s="108"/>
      <c r="D37" s="109"/>
      <c r="E37" s="109"/>
      <c r="F37" s="120"/>
      <c r="G37" s="120"/>
      <c r="H37" s="120"/>
      <c r="I37" s="120"/>
      <c r="J37" s="114"/>
      <c r="K37" s="115"/>
      <c r="L37" s="114"/>
      <c r="M37" s="114"/>
      <c r="N37" s="114"/>
      <c r="O37" s="114"/>
      <c r="P37" s="114"/>
      <c r="Q37" s="130"/>
      <c r="R37" s="131" t="str">
        <f>IFERROR(VLOOKUP(A37,'Customer Details'!$A$4:$C$12,3,FALSE),"")</f>
        <v/>
      </c>
    </row>
    <row r="38" spans="1:18" ht="12" customHeight="1" x14ac:dyDescent="0.35">
      <c r="A38" s="5" t="s">
        <v>110</v>
      </c>
      <c r="B38" s="4">
        <v>1001573</v>
      </c>
      <c r="C38" s="3" t="s">
        <v>28</v>
      </c>
      <c r="D38" s="2">
        <v>1</v>
      </c>
      <c r="F38" s="37">
        <v>416.34000000000003</v>
      </c>
      <c r="G38" s="42">
        <v>457.97400000000005</v>
      </c>
      <c r="H38" s="42">
        <f t="shared" ref="H38:H43" si="14">IFERROR(F38*(1-R38),"")</f>
        <v>416.34000000000003</v>
      </c>
      <c r="I38" s="42">
        <f t="shared" ref="I38:I43" si="15">IFERROR(H38*1.1,"")</f>
        <v>457.97400000000005</v>
      </c>
      <c r="J38" s="32" t="s">
        <v>378</v>
      </c>
      <c r="K38" s="32" t="s">
        <v>378</v>
      </c>
      <c r="R38" s="75">
        <f>IFERROR(VLOOKUP(A38,'Customer Details'!$A$4:$C$12,3,FALSE),"")</f>
        <v>0</v>
      </c>
    </row>
    <row r="39" spans="1:18" ht="12" customHeight="1" x14ac:dyDescent="0.35">
      <c r="A39" s="5" t="s">
        <v>110</v>
      </c>
      <c r="B39" s="4">
        <v>1002091</v>
      </c>
      <c r="C39" s="3" t="s">
        <v>427</v>
      </c>
      <c r="D39" s="2">
        <v>1</v>
      </c>
      <c r="F39" s="37">
        <v>469.79599999999999</v>
      </c>
      <c r="G39" s="42">
        <v>516.77560000000005</v>
      </c>
      <c r="H39" s="42">
        <f t="shared" si="14"/>
        <v>469.79599999999999</v>
      </c>
      <c r="I39" s="42">
        <f t="shared" si="15"/>
        <v>516.77560000000005</v>
      </c>
      <c r="J39" s="32" t="s">
        <v>378</v>
      </c>
      <c r="K39" s="32" t="s">
        <v>378</v>
      </c>
      <c r="R39" s="75">
        <f>IFERROR(VLOOKUP(A39,'Customer Details'!$A$4:$C$12,3,FALSE),"")</f>
        <v>0</v>
      </c>
    </row>
    <row r="40" spans="1:18" ht="12" customHeight="1" x14ac:dyDescent="0.35">
      <c r="A40" s="5" t="s">
        <v>110</v>
      </c>
      <c r="B40" s="4">
        <v>1001577</v>
      </c>
      <c r="C40" s="3" t="s">
        <v>334</v>
      </c>
      <c r="D40" s="2">
        <v>1</v>
      </c>
      <c r="F40" s="37">
        <v>523.25200000000007</v>
      </c>
      <c r="G40" s="42">
        <v>575.57720000000006</v>
      </c>
      <c r="H40" s="42">
        <f t="shared" si="14"/>
        <v>523.25200000000007</v>
      </c>
      <c r="I40" s="42">
        <f t="shared" si="15"/>
        <v>575.57720000000018</v>
      </c>
      <c r="J40" s="32" t="s">
        <v>378</v>
      </c>
      <c r="K40" s="32" t="s">
        <v>378</v>
      </c>
      <c r="R40" s="75">
        <f>IFERROR(VLOOKUP(A40,'Customer Details'!$A$4:$C$12,3,FALSE),"")</f>
        <v>0</v>
      </c>
    </row>
    <row r="41" spans="1:18" ht="12" customHeight="1" x14ac:dyDescent="0.35">
      <c r="A41" s="5" t="s">
        <v>110</v>
      </c>
      <c r="B41" s="4">
        <v>1002092</v>
      </c>
      <c r="C41" s="3" t="s">
        <v>428</v>
      </c>
      <c r="D41" s="2">
        <v>1</v>
      </c>
      <c r="F41" s="37">
        <v>576.70799999999997</v>
      </c>
      <c r="G41" s="42">
        <v>634.37880000000007</v>
      </c>
      <c r="H41" s="42">
        <f t="shared" si="14"/>
        <v>576.70799999999997</v>
      </c>
      <c r="I41" s="42">
        <f t="shared" si="15"/>
        <v>634.37880000000007</v>
      </c>
      <c r="J41" s="32" t="s">
        <v>378</v>
      </c>
      <c r="K41" s="32" t="s">
        <v>378</v>
      </c>
      <c r="R41" s="75">
        <f>IFERROR(VLOOKUP(A41,'Customer Details'!$A$4:$C$12,3,FALSE),"")</f>
        <v>0</v>
      </c>
    </row>
    <row r="42" spans="1:18" ht="12" customHeight="1" x14ac:dyDescent="0.35">
      <c r="A42" s="5" t="s">
        <v>110</v>
      </c>
      <c r="B42" s="4">
        <v>1001581</v>
      </c>
      <c r="C42" s="3" t="s">
        <v>33</v>
      </c>
      <c r="D42" s="2">
        <v>1</v>
      </c>
      <c r="F42" s="37">
        <v>576.70799999999997</v>
      </c>
      <c r="G42" s="42">
        <v>634.37880000000007</v>
      </c>
      <c r="H42" s="42">
        <f t="shared" si="14"/>
        <v>576.70799999999997</v>
      </c>
      <c r="I42" s="42">
        <f t="shared" si="15"/>
        <v>634.37880000000007</v>
      </c>
      <c r="J42" s="32" t="s">
        <v>378</v>
      </c>
      <c r="K42" s="32" t="s">
        <v>378</v>
      </c>
      <c r="R42" s="75">
        <f>IFERROR(VLOOKUP(A42,'Customer Details'!$A$4:$C$12,3,FALSE),"")</f>
        <v>0</v>
      </c>
    </row>
    <row r="43" spans="1:18" ht="12" customHeight="1" x14ac:dyDescent="0.35">
      <c r="A43" s="5" t="s">
        <v>110</v>
      </c>
      <c r="B43" s="4">
        <v>1002157</v>
      </c>
      <c r="C43" s="3" t="s">
        <v>429</v>
      </c>
      <c r="D43" s="2">
        <v>1</v>
      </c>
      <c r="F43" s="37">
        <v>629.13599999999997</v>
      </c>
      <c r="G43" s="42">
        <v>692.04960000000005</v>
      </c>
      <c r="H43" s="42">
        <f t="shared" si="14"/>
        <v>629.13599999999997</v>
      </c>
      <c r="I43" s="42">
        <f t="shared" si="15"/>
        <v>692.04960000000005</v>
      </c>
      <c r="J43" s="32" t="s">
        <v>378</v>
      </c>
      <c r="K43" s="32" t="s">
        <v>378</v>
      </c>
      <c r="R43" s="75">
        <f>IFERROR(VLOOKUP(A43,'Customer Details'!$A$4:$C$12,3,FALSE),"")</f>
        <v>0</v>
      </c>
    </row>
    <row r="44" spans="1:18" s="118" customFormat="1" ht="24" customHeight="1" x14ac:dyDescent="0.25">
      <c r="A44" s="107"/>
      <c r="B44" s="107" t="s">
        <v>519</v>
      </c>
      <c r="C44" s="108"/>
      <c r="D44" s="109"/>
      <c r="E44" s="109"/>
      <c r="F44" s="120"/>
      <c r="G44" s="120"/>
      <c r="H44" s="120"/>
      <c r="I44" s="120"/>
      <c r="J44" s="114"/>
      <c r="K44" s="115"/>
      <c r="L44" s="114"/>
      <c r="M44" s="114"/>
      <c r="N44" s="114"/>
      <c r="O44" s="114"/>
      <c r="P44" s="114" t="s">
        <v>378</v>
      </c>
      <c r="Q44" s="130"/>
      <c r="R44" s="131" t="str">
        <f>IFERROR(VLOOKUP(A44,'Customer Details'!$A$4:$C$12,3,FALSE),"")</f>
        <v/>
      </c>
    </row>
    <row r="45" spans="1:18" ht="12" customHeight="1" x14ac:dyDescent="0.35">
      <c r="A45" s="5" t="s">
        <v>110</v>
      </c>
      <c r="B45" s="4">
        <v>1020147</v>
      </c>
      <c r="C45" s="3" t="s">
        <v>379</v>
      </c>
      <c r="D45" s="2">
        <v>5</v>
      </c>
      <c r="F45" s="37">
        <v>265.22399999999999</v>
      </c>
      <c r="G45" s="42">
        <v>291.74639999999999</v>
      </c>
      <c r="H45" s="42">
        <f t="shared" ref="H45:H50" si="16">IFERROR(F45*(1-R45),"")</f>
        <v>265.22399999999999</v>
      </c>
      <c r="I45" s="42">
        <f t="shared" ref="I45:I50" si="17">IFERROR(H45*1.1,"")</f>
        <v>291.74639999999999</v>
      </c>
      <c r="J45" s="32" t="s">
        <v>378</v>
      </c>
      <c r="K45" s="32" t="s">
        <v>378</v>
      </c>
      <c r="R45" s="75">
        <f>IFERROR(VLOOKUP(A45,'Customer Details'!$A$4:$C$12,3,FALSE),"")</f>
        <v>0</v>
      </c>
    </row>
    <row r="46" spans="1:18" ht="12" customHeight="1" x14ac:dyDescent="0.35">
      <c r="A46" s="5" t="s">
        <v>110</v>
      </c>
      <c r="B46" s="4">
        <v>1020155</v>
      </c>
      <c r="C46" s="3" t="s">
        <v>430</v>
      </c>
      <c r="D46" s="2">
        <v>5</v>
      </c>
      <c r="F46" s="37">
        <v>265.22399999999999</v>
      </c>
      <c r="G46" s="42">
        <v>291.74639999999999</v>
      </c>
      <c r="H46" s="42">
        <f t="shared" si="16"/>
        <v>265.22399999999999</v>
      </c>
      <c r="I46" s="42">
        <f t="shared" si="17"/>
        <v>291.74639999999999</v>
      </c>
      <c r="J46" s="32" t="s">
        <v>378</v>
      </c>
      <c r="K46" s="32" t="s">
        <v>378</v>
      </c>
      <c r="R46" s="75">
        <f>IFERROR(VLOOKUP(A46,'Customer Details'!$A$4:$C$12,3,FALSE),"")</f>
        <v>0</v>
      </c>
    </row>
    <row r="47" spans="1:18" ht="12" customHeight="1" x14ac:dyDescent="0.35">
      <c r="A47" s="5" t="s">
        <v>110</v>
      </c>
      <c r="B47" s="4">
        <v>1021376</v>
      </c>
      <c r="C47" s="3" t="s">
        <v>466</v>
      </c>
      <c r="D47" s="2">
        <v>1</v>
      </c>
      <c r="F47" s="37">
        <v>397.83600000000001</v>
      </c>
      <c r="G47" s="42">
        <v>437.61959999999999</v>
      </c>
      <c r="H47" s="42">
        <f t="shared" si="16"/>
        <v>397.83600000000001</v>
      </c>
      <c r="I47" s="42">
        <f t="shared" si="17"/>
        <v>437.61960000000005</v>
      </c>
      <c r="J47" s="32" t="s">
        <v>378</v>
      </c>
      <c r="K47" s="32" t="s">
        <v>378</v>
      </c>
      <c r="P47" s="32" t="s">
        <v>378</v>
      </c>
      <c r="R47" s="75">
        <f>IFERROR(VLOOKUP(A47,'Customer Details'!$A$4:$C$12,3,FALSE),"")</f>
        <v>0</v>
      </c>
    </row>
    <row r="48" spans="1:18" ht="12" customHeight="1" x14ac:dyDescent="0.35">
      <c r="A48" s="5" t="s">
        <v>110</v>
      </c>
      <c r="B48" s="4">
        <v>1021504</v>
      </c>
      <c r="C48" s="3" t="s">
        <v>467</v>
      </c>
      <c r="D48" s="2">
        <v>1</v>
      </c>
      <c r="F48" s="37">
        <v>453.34800000000001</v>
      </c>
      <c r="G48" s="42">
        <v>498.68280000000004</v>
      </c>
      <c r="H48" s="42">
        <f t="shared" si="16"/>
        <v>453.34800000000001</v>
      </c>
      <c r="I48" s="42">
        <f t="shared" si="17"/>
        <v>498.68280000000004</v>
      </c>
      <c r="J48" s="32" t="s">
        <v>378</v>
      </c>
      <c r="K48" s="32" t="s">
        <v>378</v>
      </c>
      <c r="P48" s="32" t="s">
        <v>378</v>
      </c>
      <c r="R48" s="75">
        <f>IFERROR(VLOOKUP(A48,'Customer Details'!$A$4:$C$12,3,FALSE),"")</f>
        <v>0</v>
      </c>
    </row>
    <row r="49" spans="1:18" ht="12" customHeight="1" x14ac:dyDescent="0.35">
      <c r="A49" s="5" t="s">
        <v>110</v>
      </c>
      <c r="B49" s="4">
        <v>1024185</v>
      </c>
      <c r="C49" s="3" t="s">
        <v>468</v>
      </c>
      <c r="D49" s="2">
        <v>1</v>
      </c>
      <c r="F49" s="37">
        <v>463.62799999999999</v>
      </c>
      <c r="G49" s="42">
        <v>509.99080000000004</v>
      </c>
      <c r="H49" s="42">
        <f t="shared" si="16"/>
        <v>463.62799999999999</v>
      </c>
      <c r="I49" s="42">
        <f t="shared" si="17"/>
        <v>509.99080000000004</v>
      </c>
      <c r="P49" s="32" t="s">
        <v>378</v>
      </c>
      <c r="R49" s="75">
        <f>IFERROR(VLOOKUP(A49,'Customer Details'!$A$4:$C$12,3,FALSE),"")</f>
        <v>0</v>
      </c>
    </row>
    <row r="50" spans="1:18" ht="12" customHeight="1" x14ac:dyDescent="0.35">
      <c r="A50" s="5" t="s">
        <v>110</v>
      </c>
      <c r="B50" s="4">
        <v>1024233</v>
      </c>
      <c r="C50" s="3" t="s">
        <v>469</v>
      </c>
      <c r="D50" s="2">
        <v>1</v>
      </c>
      <c r="E50" s="2" t="s">
        <v>545</v>
      </c>
      <c r="F50" s="37">
        <v>519.14</v>
      </c>
      <c r="G50" s="42">
        <v>571.05399999999997</v>
      </c>
      <c r="H50" s="42">
        <f t="shared" si="16"/>
        <v>519.14</v>
      </c>
      <c r="I50" s="42">
        <f t="shared" si="17"/>
        <v>571.05400000000009</v>
      </c>
      <c r="P50" s="32" t="s">
        <v>378</v>
      </c>
      <c r="R50" s="75">
        <f>IFERROR(VLOOKUP(A50,'Customer Details'!$A$4:$C$12,3,FALSE),"")</f>
        <v>0</v>
      </c>
    </row>
    <row r="51" spans="1:18" s="118" customFormat="1" ht="24" customHeight="1" x14ac:dyDescent="0.25">
      <c r="A51" s="107"/>
      <c r="B51" s="107" t="s">
        <v>520</v>
      </c>
      <c r="C51" s="108"/>
      <c r="D51" s="109"/>
      <c r="E51" s="109"/>
      <c r="F51" s="120"/>
      <c r="G51" s="120"/>
      <c r="H51" s="120"/>
      <c r="I51" s="120"/>
      <c r="J51" s="114"/>
      <c r="K51" s="115"/>
      <c r="L51" s="114"/>
      <c r="M51" s="114"/>
      <c r="N51" s="114"/>
      <c r="O51" s="114"/>
      <c r="P51" s="114" t="s">
        <v>378</v>
      </c>
      <c r="Q51" s="130"/>
      <c r="R51" s="131" t="str">
        <f>IFERROR(VLOOKUP(A51,'Customer Details'!$A$4:$C$12,3,FALSE),"")</f>
        <v/>
      </c>
    </row>
    <row r="52" spans="1:18" ht="12" customHeight="1" x14ac:dyDescent="0.35">
      <c r="A52" s="5" t="s">
        <v>110</v>
      </c>
      <c r="B52" s="4">
        <v>1020124</v>
      </c>
      <c r="C52" s="3" t="s">
        <v>463</v>
      </c>
      <c r="D52" s="2">
        <v>5</v>
      </c>
      <c r="F52" s="37">
        <v>300.17599999999999</v>
      </c>
      <c r="G52" s="42">
        <v>330.1936</v>
      </c>
      <c r="H52" s="42">
        <f t="shared" ref="H52:H55" si="18">IFERROR(F52*(1-R52),"")</f>
        <v>300.17599999999999</v>
      </c>
      <c r="I52" s="42">
        <f t="shared" ref="I52:I55" si="19">IFERROR(H52*1.1,"")</f>
        <v>330.1936</v>
      </c>
      <c r="J52" s="32" t="s">
        <v>378</v>
      </c>
      <c r="K52" s="32" t="s">
        <v>378</v>
      </c>
      <c r="R52" s="75">
        <f>IFERROR(VLOOKUP(A52,'Customer Details'!$A$4:$C$12,3,FALSE),"")</f>
        <v>0</v>
      </c>
    </row>
    <row r="53" spans="1:18" ht="12" customHeight="1" x14ac:dyDescent="0.35">
      <c r="A53" s="5" t="s">
        <v>110</v>
      </c>
      <c r="B53" s="4">
        <v>1020172</v>
      </c>
      <c r="C53" s="3" t="s">
        <v>464</v>
      </c>
      <c r="D53" s="2">
        <v>5</v>
      </c>
      <c r="F53" s="37">
        <v>300.17599999999999</v>
      </c>
      <c r="G53" s="42">
        <v>330.1936</v>
      </c>
      <c r="H53" s="42">
        <f t="shared" si="18"/>
        <v>300.17599999999999</v>
      </c>
      <c r="I53" s="42">
        <f t="shared" si="19"/>
        <v>330.1936</v>
      </c>
      <c r="J53" s="32" t="s">
        <v>378</v>
      </c>
      <c r="K53" s="32" t="s">
        <v>378</v>
      </c>
      <c r="R53" s="75">
        <f>IFERROR(VLOOKUP(A53,'Customer Details'!$A$4:$C$12,3,FALSE),"")</f>
        <v>0</v>
      </c>
    </row>
    <row r="54" spans="1:18" ht="12" customHeight="1" x14ac:dyDescent="0.35">
      <c r="A54" s="5" t="s">
        <v>110</v>
      </c>
      <c r="B54" s="4">
        <v>1024171</v>
      </c>
      <c r="C54" s="3" t="s">
        <v>477</v>
      </c>
      <c r="D54" s="2">
        <v>1</v>
      </c>
      <c r="F54" s="37">
        <v>623.99599999999998</v>
      </c>
      <c r="G54" s="42">
        <v>686.39560000000006</v>
      </c>
      <c r="H54" s="42">
        <f t="shared" si="18"/>
        <v>623.99599999999998</v>
      </c>
      <c r="I54" s="42">
        <f t="shared" si="19"/>
        <v>686.39560000000006</v>
      </c>
      <c r="J54" s="32" t="s">
        <v>378</v>
      </c>
      <c r="K54" s="32" t="s">
        <v>378</v>
      </c>
      <c r="P54" s="32" t="s">
        <v>378</v>
      </c>
      <c r="R54" s="75">
        <f>IFERROR(VLOOKUP(A54,'Customer Details'!$A$4:$C$12,3,FALSE),"")</f>
        <v>0</v>
      </c>
    </row>
    <row r="55" spans="1:18" ht="12" customHeight="1" x14ac:dyDescent="0.35">
      <c r="A55" s="5" t="s">
        <v>110</v>
      </c>
      <c r="B55" s="4">
        <v>1024234</v>
      </c>
      <c r="C55" s="3" t="s">
        <v>478</v>
      </c>
      <c r="D55" s="2">
        <v>1</v>
      </c>
      <c r="F55" s="37">
        <v>678.48</v>
      </c>
      <c r="G55" s="42">
        <v>746.32799999999997</v>
      </c>
      <c r="H55" s="42">
        <f t="shared" si="18"/>
        <v>678.48</v>
      </c>
      <c r="I55" s="42">
        <f t="shared" si="19"/>
        <v>746.32800000000009</v>
      </c>
      <c r="J55" s="32" t="s">
        <v>378</v>
      </c>
      <c r="K55" s="32" t="s">
        <v>378</v>
      </c>
      <c r="P55" s="32" t="s">
        <v>378</v>
      </c>
      <c r="R55" s="75">
        <f>IFERROR(VLOOKUP(A55,'Customer Details'!$A$4:$C$12,3,FALSE),"")</f>
        <v>0</v>
      </c>
    </row>
    <row r="56" spans="1:18" s="118" customFormat="1" ht="24" customHeight="1" x14ac:dyDescent="0.25">
      <c r="A56" s="107"/>
      <c r="B56" s="107" t="s">
        <v>59</v>
      </c>
      <c r="C56" s="108"/>
      <c r="D56" s="109"/>
      <c r="E56" s="109"/>
      <c r="F56" s="120"/>
      <c r="G56" s="120"/>
      <c r="H56" s="120"/>
      <c r="I56" s="120"/>
      <c r="J56" s="114"/>
      <c r="K56" s="115"/>
      <c r="L56" s="114"/>
      <c r="M56" s="114"/>
      <c r="N56" s="114"/>
      <c r="O56" s="114"/>
      <c r="P56" s="114" t="s">
        <v>378</v>
      </c>
      <c r="Q56" s="130"/>
      <c r="R56" s="131" t="str">
        <f>IFERROR(VLOOKUP(A56,'Customer Details'!$A$4:$C$12,3,FALSE),"")</f>
        <v/>
      </c>
    </row>
    <row r="57" spans="1:18" s="10" customFormat="1" ht="12" customHeight="1" x14ac:dyDescent="0.35">
      <c r="A57" s="5" t="s">
        <v>110</v>
      </c>
      <c r="B57" s="18">
        <v>1032050</v>
      </c>
      <c r="C57" s="16" t="s">
        <v>94</v>
      </c>
      <c r="D57" s="17">
        <v>1</v>
      </c>
      <c r="E57" s="17"/>
      <c r="F57" s="37">
        <v>391.66800000000001</v>
      </c>
      <c r="G57" s="42">
        <v>430.83480000000003</v>
      </c>
      <c r="H57" s="42">
        <f t="shared" ref="H57:H66" si="20">IFERROR(F57*(1-R57),"")</f>
        <v>391.66800000000001</v>
      </c>
      <c r="I57" s="42">
        <f t="shared" ref="I57:I66" si="21">IFERROR(H57*1.1,"")</f>
        <v>430.83480000000003</v>
      </c>
      <c r="J57" s="32" t="s">
        <v>378</v>
      </c>
      <c r="K57" s="32" t="s">
        <v>378</v>
      </c>
      <c r="L57" s="33"/>
      <c r="M57" s="32" t="s">
        <v>378</v>
      </c>
      <c r="N57" s="33"/>
      <c r="O57" s="33"/>
      <c r="P57" s="32" t="s">
        <v>378</v>
      </c>
      <c r="Q57" s="17"/>
      <c r="R57" s="77">
        <f>IFERROR(VLOOKUP(A57,'Customer Details'!$A$4:$C$12,3,FALSE),"")</f>
        <v>0</v>
      </c>
    </row>
    <row r="58" spans="1:18" s="10" customFormat="1" ht="12" customHeight="1" x14ac:dyDescent="0.35">
      <c r="A58" s="5" t="s">
        <v>110</v>
      </c>
      <c r="B58" s="18">
        <v>1032066</v>
      </c>
      <c r="C58" s="16" t="s">
        <v>146</v>
      </c>
      <c r="D58" s="17">
        <v>1</v>
      </c>
      <c r="E58" s="17"/>
      <c r="F58" s="37">
        <v>419.42400000000004</v>
      </c>
      <c r="G58" s="42">
        <v>461.3664</v>
      </c>
      <c r="H58" s="42">
        <f t="shared" si="20"/>
        <v>419.42400000000004</v>
      </c>
      <c r="I58" s="42">
        <f t="shared" si="21"/>
        <v>461.36640000000006</v>
      </c>
      <c r="J58" s="32" t="s">
        <v>378</v>
      </c>
      <c r="K58" s="32" t="s">
        <v>378</v>
      </c>
      <c r="L58" s="33"/>
      <c r="M58" s="32" t="s">
        <v>378</v>
      </c>
      <c r="N58" s="33"/>
      <c r="O58" s="33"/>
      <c r="P58" s="32" t="s">
        <v>378</v>
      </c>
      <c r="Q58" s="17"/>
      <c r="R58" s="77">
        <f>IFERROR(VLOOKUP(A58,'Customer Details'!$A$4:$C$12,3,FALSE),"")</f>
        <v>0</v>
      </c>
    </row>
    <row r="59" spans="1:18" s="10" customFormat="1" ht="12" customHeight="1" x14ac:dyDescent="0.35">
      <c r="A59" s="5" t="s">
        <v>110</v>
      </c>
      <c r="B59" s="18">
        <v>1037062</v>
      </c>
      <c r="C59" s="16" t="s">
        <v>147</v>
      </c>
      <c r="D59" s="17">
        <v>1</v>
      </c>
      <c r="E59" s="17"/>
      <c r="F59" s="37">
        <v>442.04</v>
      </c>
      <c r="G59" s="42">
        <v>486.24400000000003</v>
      </c>
      <c r="H59" s="42">
        <f t="shared" si="20"/>
        <v>442.04</v>
      </c>
      <c r="I59" s="42">
        <f t="shared" si="21"/>
        <v>486.24400000000009</v>
      </c>
      <c r="J59" s="32" t="s">
        <v>378</v>
      </c>
      <c r="K59" s="32" t="s">
        <v>378</v>
      </c>
      <c r="L59" s="33"/>
      <c r="M59" s="32" t="s">
        <v>378</v>
      </c>
      <c r="N59" s="33"/>
      <c r="O59" s="33"/>
      <c r="P59" s="32" t="s">
        <v>378</v>
      </c>
      <c r="Q59" s="17"/>
      <c r="R59" s="77">
        <f>IFERROR(VLOOKUP(A59,'Customer Details'!$A$4:$C$12,3,FALSE),"")</f>
        <v>0</v>
      </c>
    </row>
    <row r="60" spans="1:18" s="10" customFormat="1" ht="12" customHeight="1" x14ac:dyDescent="0.35">
      <c r="A60" s="5" t="s">
        <v>110</v>
      </c>
      <c r="B60" s="18">
        <v>1037803</v>
      </c>
      <c r="C60" s="16" t="s">
        <v>149</v>
      </c>
      <c r="D60" s="17">
        <v>1</v>
      </c>
      <c r="E60" s="2" t="s">
        <v>545</v>
      </c>
      <c r="F60" s="37">
        <v>552.03600000000006</v>
      </c>
      <c r="G60" s="42">
        <v>607.23960000000011</v>
      </c>
      <c r="H60" s="42">
        <f t="shared" si="20"/>
        <v>552.03600000000006</v>
      </c>
      <c r="I60" s="42">
        <f t="shared" si="21"/>
        <v>607.23960000000011</v>
      </c>
      <c r="J60" s="32" t="s">
        <v>378</v>
      </c>
      <c r="K60" s="32" t="s">
        <v>378</v>
      </c>
      <c r="L60" s="33"/>
      <c r="M60" s="32" t="s">
        <v>378</v>
      </c>
      <c r="N60" s="33"/>
      <c r="O60" s="33"/>
      <c r="P60" s="32" t="s">
        <v>378</v>
      </c>
      <c r="Q60" s="17"/>
      <c r="R60" s="77">
        <f>IFERROR(VLOOKUP(A60,'Customer Details'!$A$4:$C$12,3,FALSE),"")</f>
        <v>0</v>
      </c>
    </row>
    <row r="61" spans="1:18" s="10" customFormat="1" ht="12" customHeight="1" x14ac:dyDescent="0.35">
      <c r="A61" s="5" t="s">
        <v>110</v>
      </c>
      <c r="B61" s="18">
        <v>1039051</v>
      </c>
      <c r="C61" s="16" t="s">
        <v>148</v>
      </c>
      <c r="D61" s="17">
        <v>1</v>
      </c>
      <c r="E61" s="17"/>
      <c r="F61" s="37">
        <v>451.29200000000003</v>
      </c>
      <c r="G61" s="42">
        <v>496.4212</v>
      </c>
      <c r="H61" s="42">
        <f t="shared" si="20"/>
        <v>451.29200000000003</v>
      </c>
      <c r="I61" s="42">
        <f t="shared" si="21"/>
        <v>496.42120000000006</v>
      </c>
      <c r="J61" s="32" t="s">
        <v>378</v>
      </c>
      <c r="K61" s="32" t="s">
        <v>378</v>
      </c>
      <c r="L61" s="33"/>
      <c r="M61" s="32" t="s">
        <v>378</v>
      </c>
      <c r="N61" s="33"/>
      <c r="O61" s="33"/>
      <c r="P61" s="32" t="s">
        <v>378</v>
      </c>
      <c r="Q61" s="17"/>
      <c r="R61" s="77">
        <f>IFERROR(VLOOKUP(A61,'Customer Details'!$A$4:$C$12,3,FALSE),"")</f>
        <v>0</v>
      </c>
    </row>
    <row r="62" spans="1:18" s="10" customFormat="1" ht="12" customHeight="1" x14ac:dyDescent="0.35">
      <c r="A62" s="5" t="s">
        <v>110</v>
      </c>
      <c r="B62" s="18">
        <v>1039065</v>
      </c>
      <c r="C62" s="16" t="s">
        <v>143</v>
      </c>
      <c r="D62" s="17">
        <v>1</v>
      </c>
      <c r="E62" s="2" t="s">
        <v>545</v>
      </c>
      <c r="F62" s="37">
        <v>503.72</v>
      </c>
      <c r="G62" s="42">
        <v>554.09199999999998</v>
      </c>
      <c r="H62" s="42">
        <f t="shared" si="20"/>
        <v>503.72</v>
      </c>
      <c r="I62" s="42">
        <f t="shared" si="21"/>
        <v>554.0920000000001</v>
      </c>
      <c r="J62" s="32" t="s">
        <v>378</v>
      </c>
      <c r="K62" s="32" t="s">
        <v>378</v>
      </c>
      <c r="L62" s="33"/>
      <c r="M62" s="32" t="s">
        <v>378</v>
      </c>
      <c r="N62" s="33"/>
      <c r="O62" s="33"/>
      <c r="P62" s="32" t="s">
        <v>378</v>
      </c>
      <c r="Q62" s="17"/>
      <c r="R62" s="77">
        <f>IFERROR(VLOOKUP(A62,'Customer Details'!$A$4:$C$12,3,FALSE),"")</f>
        <v>0</v>
      </c>
    </row>
    <row r="63" spans="1:18" ht="12" customHeight="1" x14ac:dyDescent="0.35">
      <c r="A63" s="5" t="s">
        <v>110</v>
      </c>
      <c r="B63" s="18">
        <v>1043037</v>
      </c>
      <c r="C63" s="16" t="s">
        <v>144</v>
      </c>
      <c r="D63" s="17">
        <v>1</v>
      </c>
      <c r="E63" s="17"/>
      <c r="F63" s="37">
        <v>560.26</v>
      </c>
      <c r="G63" s="42">
        <v>616.28600000000006</v>
      </c>
      <c r="H63" s="42">
        <f t="shared" si="20"/>
        <v>560.26</v>
      </c>
      <c r="I63" s="42">
        <f t="shared" si="21"/>
        <v>616.28600000000006</v>
      </c>
      <c r="L63" s="32" t="s">
        <v>378</v>
      </c>
      <c r="P63" s="32" t="s">
        <v>378</v>
      </c>
      <c r="Q63" s="17"/>
      <c r="R63" s="77">
        <f>IFERROR(VLOOKUP(A63,'Customer Details'!$A$4:$C$12,3,FALSE),"")</f>
        <v>0</v>
      </c>
    </row>
    <row r="64" spans="1:18" s="10" customFormat="1" ht="12" customHeight="1" x14ac:dyDescent="0.35">
      <c r="A64" s="5" t="s">
        <v>110</v>
      </c>
      <c r="B64" s="18">
        <v>1045041</v>
      </c>
      <c r="C64" s="16" t="s">
        <v>106</v>
      </c>
      <c r="D64" s="17">
        <v>1</v>
      </c>
      <c r="E64" s="17"/>
      <c r="F64" s="37">
        <v>579.79200000000003</v>
      </c>
      <c r="G64" s="42">
        <v>637.77120000000002</v>
      </c>
      <c r="H64" s="42">
        <f t="shared" si="20"/>
        <v>579.79200000000003</v>
      </c>
      <c r="I64" s="42">
        <f t="shared" si="21"/>
        <v>637.77120000000014</v>
      </c>
      <c r="J64" s="33"/>
      <c r="K64" s="33"/>
      <c r="L64" s="32" t="s">
        <v>378</v>
      </c>
      <c r="M64" s="33"/>
      <c r="N64" s="33"/>
      <c r="O64" s="33"/>
      <c r="P64" s="32" t="s">
        <v>378</v>
      </c>
      <c r="Q64" s="17"/>
      <c r="R64" s="77">
        <f>IFERROR(VLOOKUP(A64,'Customer Details'!$A$4:$C$12,3,FALSE),"")</f>
        <v>0</v>
      </c>
    </row>
    <row r="65" spans="1:18" s="10" customFormat="1" ht="12" customHeight="1" x14ac:dyDescent="0.35">
      <c r="A65" s="5" t="s">
        <v>110</v>
      </c>
      <c r="B65" s="18">
        <v>1049065</v>
      </c>
      <c r="C65" s="16" t="s">
        <v>107</v>
      </c>
      <c r="D65" s="17">
        <v>1</v>
      </c>
      <c r="E65" s="17"/>
      <c r="F65" s="37">
        <v>634.27600000000007</v>
      </c>
      <c r="G65" s="42">
        <v>697.70360000000005</v>
      </c>
      <c r="H65" s="42">
        <f t="shared" si="20"/>
        <v>634.27600000000007</v>
      </c>
      <c r="I65" s="42">
        <f t="shared" si="21"/>
        <v>697.70360000000016</v>
      </c>
      <c r="J65" s="33"/>
      <c r="K65" s="33"/>
      <c r="L65" s="32" t="s">
        <v>378</v>
      </c>
      <c r="M65" s="33"/>
      <c r="N65" s="33"/>
      <c r="O65" s="33"/>
      <c r="P65" s="32" t="s">
        <v>378</v>
      </c>
      <c r="Q65" s="17"/>
      <c r="R65" s="77">
        <f>IFERROR(VLOOKUP(A65,'Customer Details'!$A$4:$C$12,3,FALSE),"")</f>
        <v>0</v>
      </c>
    </row>
    <row r="66" spans="1:18" s="10" customFormat="1" ht="12" customHeight="1" x14ac:dyDescent="0.35">
      <c r="A66" s="5" t="s">
        <v>110</v>
      </c>
      <c r="B66" s="18">
        <v>1051029</v>
      </c>
      <c r="C66" s="16" t="s">
        <v>246</v>
      </c>
      <c r="D66" s="17">
        <v>1</v>
      </c>
      <c r="E66" s="17"/>
      <c r="F66" s="37">
        <v>678.48</v>
      </c>
      <c r="G66" s="42">
        <v>746.32799999999997</v>
      </c>
      <c r="H66" s="42">
        <f t="shared" si="20"/>
        <v>678.48</v>
      </c>
      <c r="I66" s="42">
        <f t="shared" si="21"/>
        <v>746.32800000000009</v>
      </c>
      <c r="J66" s="33"/>
      <c r="K66" s="33"/>
      <c r="L66" s="32" t="s">
        <v>378</v>
      </c>
      <c r="M66" s="33"/>
      <c r="N66" s="33"/>
      <c r="O66" s="33"/>
      <c r="P66" s="32" t="s">
        <v>378</v>
      </c>
      <c r="Q66" s="17"/>
      <c r="R66" s="77">
        <f>IFERROR(VLOOKUP(A66,'Customer Details'!$A$4:$C$12,3,FALSE),"")</f>
        <v>0</v>
      </c>
    </row>
    <row r="67" spans="1:18" s="118" customFormat="1" ht="24" customHeight="1" x14ac:dyDescent="0.25">
      <c r="A67" s="107"/>
      <c r="B67" s="107" t="s">
        <v>272</v>
      </c>
      <c r="C67" s="108"/>
      <c r="D67" s="109"/>
      <c r="E67" s="109"/>
      <c r="F67" s="120"/>
      <c r="G67" s="120"/>
      <c r="H67" s="120"/>
      <c r="I67" s="120"/>
      <c r="J67" s="114"/>
      <c r="K67" s="115"/>
      <c r="L67" s="114"/>
      <c r="M67" s="114"/>
      <c r="N67" s="114"/>
      <c r="O67" s="114"/>
      <c r="P67" s="114"/>
      <c r="Q67" s="130"/>
      <c r="R67" s="131" t="str">
        <f>IFERROR(VLOOKUP(A67,'Customer Details'!$A$4:$C$12,3,FALSE),"")</f>
        <v/>
      </c>
    </row>
    <row r="68" spans="1:18" ht="12" customHeight="1" x14ac:dyDescent="0.35">
      <c r="A68" s="5" t="s">
        <v>110</v>
      </c>
      <c r="B68" s="4">
        <v>1032968</v>
      </c>
      <c r="C68" s="3" t="s">
        <v>247</v>
      </c>
      <c r="D68" s="2">
        <v>1</v>
      </c>
      <c r="E68" s="2" t="s">
        <v>545</v>
      </c>
      <c r="F68" s="37">
        <v>406.06</v>
      </c>
      <c r="G68" s="42">
        <v>446.666</v>
      </c>
      <c r="H68" s="42">
        <f t="shared" ref="H68:H72" si="22">IFERROR(F68*(1-R68),"")</f>
        <v>406.06</v>
      </c>
      <c r="I68" s="42">
        <f t="shared" ref="I68:I72" si="23">IFERROR(H68*1.1,"")</f>
        <v>446.66600000000005</v>
      </c>
      <c r="J68" s="32" t="s">
        <v>378</v>
      </c>
      <c r="K68" s="32" t="s">
        <v>378</v>
      </c>
      <c r="M68" s="32" t="s">
        <v>378</v>
      </c>
      <c r="R68" s="75">
        <f>IFERROR(VLOOKUP(A68,'Customer Details'!$A$4:$C$12,3,FALSE),"")</f>
        <v>0</v>
      </c>
    </row>
    <row r="69" spans="1:18" ht="12" customHeight="1" x14ac:dyDescent="0.35">
      <c r="A69" s="5" t="s">
        <v>110</v>
      </c>
      <c r="B69" s="4">
        <v>1032099</v>
      </c>
      <c r="C69" s="3" t="s">
        <v>86</v>
      </c>
      <c r="D69" s="2">
        <v>1</v>
      </c>
      <c r="F69" s="37">
        <v>428.67599999999999</v>
      </c>
      <c r="G69" s="42">
        <v>471.54360000000003</v>
      </c>
      <c r="H69" s="42">
        <f t="shared" si="22"/>
        <v>428.67599999999999</v>
      </c>
      <c r="I69" s="42">
        <f t="shared" si="23"/>
        <v>471.54360000000003</v>
      </c>
      <c r="J69" s="32" t="s">
        <v>378</v>
      </c>
      <c r="K69" s="32" t="s">
        <v>378</v>
      </c>
      <c r="M69" s="32" t="s">
        <v>378</v>
      </c>
      <c r="R69" s="75">
        <f>IFERROR(VLOOKUP(A69,'Customer Details'!$A$4:$C$12,3,FALSE),"")</f>
        <v>0</v>
      </c>
    </row>
    <row r="70" spans="1:18" ht="12" customHeight="1" x14ac:dyDescent="0.35">
      <c r="A70" s="5" t="s">
        <v>110</v>
      </c>
      <c r="B70" s="4">
        <v>1037351</v>
      </c>
      <c r="C70" s="3" t="s">
        <v>87</v>
      </c>
      <c r="D70" s="2">
        <v>1</v>
      </c>
      <c r="E70" s="2" t="s">
        <v>545</v>
      </c>
      <c r="F70" s="37">
        <v>464.65600000000001</v>
      </c>
      <c r="G70" s="42">
        <v>511.1216</v>
      </c>
      <c r="H70" s="42">
        <f t="shared" si="22"/>
        <v>464.65600000000001</v>
      </c>
      <c r="I70" s="42">
        <f t="shared" si="23"/>
        <v>511.12160000000006</v>
      </c>
      <c r="J70" s="32" t="s">
        <v>378</v>
      </c>
      <c r="K70" s="32" t="s">
        <v>378</v>
      </c>
      <c r="M70" s="32" t="s">
        <v>378</v>
      </c>
      <c r="R70" s="75">
        <f>IFERROR(VLOOKUP(A70,'Customer Details'!$A$4:$C$12,3,FALSE),"")</f>
        <v>0</v>
      </c>
    </row>
    <row r="71" spans="1:18" ht="12" customHeight="1" x14ac:dyDescent="0.35">
      <c r="A71" s="5" t="s">
        <v>110</v>
      </c>
      <c r="B71" s="4">
        <v>1039110</v>
      </c>
      <c r="C71" s="3" t="s">
        <v>88</v>
      </c>
      <c r="D71" s="2">
        <v>1</v>
      </c>
      <c r="E71" s="2" t="s">
        <v>545</v>
      </c>
      <c r="F71" s="37">
        <v>476.99200000000002</v>
      </c>
      <c r="G71" s="42">
        <v>524.69119999999998</v>
      </c>
      <c r="H71" s="42">
        <f t="shared" si="22"/>
        <v>476.99200000000002</v>
      </c>
      <c r="I71" s="42">
        <f t="shared" si="23"/>
        <v>524.69120000000009</v>
      </c>
      <c r="J71" s="32" t="s">
        <v>378</v>
      </c>
      <c r="K71" s="32" t="s">
        <v>378</v>
      </c>
      <c r="M71" s="32" t="s">
        <v>378</v>
      </c>
      <c r="R71" s="75">
        <f>IFERROR(VLOOKUP(A71,'Customer Details'!$A$4:$C$12,3,FALSE),"")</f>
        <v>0</v>
      </c>
    </row>
    <row r="72" spans="1:18" ht="12" customHeight="1" x14ac:dyDescent="0.35">
      <c r="A72" s="5" t="s">
        <v>110</v>
      </c>
      <c r="B72" s="4">
        <v>1039111</v>
      </c>
      <c r="C72" s="3" t="s">
        <v>89</v>
      </c>
      <c r="D72" s="2">
        <v>1</v>
      </c>
      <c r="F72" s="37">
        <v>517.08400000000006</v>
      </c>
      <c r="G72" s="42">
        <v>568.79239999999993</v>
      </c>
      <c r="H72" s="42">
        <f t="shared" si="22"/>
        <v>517.08400000000006</v>
      </c>
      <c r="I72" s="42">
        <f t="shared" si="23"/>
        <v>568.79240000000016</v>
      </c>
      <c r="J72" s="32" t="s">
        <v>378</v>
      </c>
      <c r="K72" s="32" t="s">
        <v>378</v>
      </c>
      <c r="M72" s="32" t="s">
        <v>378</v>
      </c>
      <c r="R72" s="75">
        <f>IFERROR(VLOOKUP(A72,'Customer Details'!$A$4:$C$12,3,FALSE),"")</f>
        <v>0</v>
      </c>
    </row>
    <row r="73" spans="1:18" s="118" customFormat="1" ht="24" customHeight="1" x14ac:dyDescent="0.25">
      <c r="A73" s="107"/>
      <c r="B73" s="107" t="s">
        <v>176</v>
      </c>
      <c r="C73" s="108"/>
      <c r="D73" s="109"/>
      <c r="E73" s="109"/>
      <c r="F73" s="120"/>
      <c r="G73" s="120"/>
      <c r="H73" s="120"/>
      <c r="I73" s="120"/>
      <c r="J73" s="114"/>
      <c r="K73" s="115"/>
      <c r="L73" s="114"/>
      <c r="M73" s="114"/>
      <c r="N73" s="114"/>
      <c r="O73" s="114"/>
      <c r="P73" s="114" t="s">
        <v>378</v>
      </c>
      <c r="Q73" s="130"/>
      <c r="R73" s="131" t="str">
        <f>IFERROR(VLOOKUP(A73,'Customer Details'!$A$4:$C$12,3,FALSE),"")</f>
        <v/>
      </c>
    </row>
    <row r="74" spans="1:18" ht="12" customHeight="1" x14ac:dyDescent="0.35">
      <c r="A74" s="5" t="s">
        <v>110</v>
      </c>
      <c r="B74" s="3">
        <v>1032448</v>
      </c>
      <c r="C74" s="3" t="s">
        <v>288</v>
      </c>
      <c r="D74" s="2">
        <v>1</v>
      </c>
      <c r="F74" s="37">
        <v>558.20400000000006</v>
      </c>
      <c r="G74" s="42">
        <v>614.02440000000001</v>
      </c>
      <c r="H74" s="42">
        <f t="shared" ref="H74:H83" si="24">IFERROR(F74*(1-R74),"")</f>
        <v>558.20400000000006</v>
      </c>
      <c r="I74" s="42">
        <f t="shared" ref="I74:I83" si="25">IFERROR(H74*1.1,"")</f>
        <v>614.02440000000013</v>
      </c>
      <c r="J74" s="32" t="s">
        <v>378</v>
      </c>
      <c r="K74" s="32" t="s">
        <v>378</v>
      </c>
      <c r="M74" s="32" t="s">
        <v>378</v>
      </c>
      <c r="P74" s="32" t="s">
        <v>378</v>
      </c>
      <c r="R74" s="75">
        <f>IFERROR(VLOOKUP(A74,'Customer Details'!$A$4:$C$12,3,FALSE),"")</f>
        <v>0</v>
      </c>
    </row>
    <row r="75" spans="1:18" ht="12" customHeight="1" x14ac:dyDescent="0.35">
      <c r="A75" s="5" t="s">
        <v>110</v>
      </c>
      <c r="B75" s="3">
        <v>1032558</v>
      </c>
      <c r="C75" s="3" t="s">
        <v>290</v>
      </c>
      <c r="D75" s="2">
        <v>1</v>
      </c>
      <c r="F75" s="37">
        <v>578.76400000000001</v>
      </c>
      <c r="G75" s="42">
        <v>636.6404</v>
      </c>
      <c r="H75" s="42">
        <f t="shared" si="24"/>
        <v>578.76400000000001</v>
      </c>
      <c r="I75" s="42">
        <f t="shared" si="25"/>
        <v>636.64040000000011</v>
      </c>
      <c r="J75" s="32" t="s">
        <v>378</v>
      </c>
      <c r="K75" s="32" t="s">
        <v>378</v>
      </c>
      <c r="M75" s="32" t="s">
        <v>378</v>
      </c>
      <c r="P75" s="32" t="s">
        <v>378</v>
      </c>
      <c r="R75" s="75">
        <f>IFERROR(VLOOKUP(A75,'Customer Details'!$A$4:$C$12,3,FALSE),"")</f>
        <v>0</v>
      </c>
    </row>
    <row r="76" spans="1:18" ht="12" customHeight="1" x14ac:dyDescent="0.35">
      <c r="A76" s="5" t="s">
        <v>110</v>
      </c>
      <c r="B76" s="3">
        <v>1037432</v>
      </c>
      <c r="C76" s="3" t="s">
        <v>232</v>
      </c>
      <c r="D76" s="2">
        <v>1</v>
      </c>
      <c r="F76" s="37">
        <v>586.98800000000006</v>
      </c>
      <c r="G76" s="42">
        <v>645.68680000000006</v>
      </c>
      <c r="H76" s="42">
        <f t="shared" si="24"/>
        <v>586.98800000000006</v>
      </c>
      <c r="I76" s="42">
        <f t="shared" si="25"/>
        <v>645.68680000000006</v>
      </c>
      <c r="J76" s="32" t="s">
        <v>378</v>
      </c>
      <c r="K76" s="32" t="s">
        <v>378</v>
      </c>
      <c r="M76" s="32" t="s">
        <v>378</v>
      </c>
      <c r="P76" s="32" t="s">
        <v>378</v>
      </c>
      <c r="R76" s="75">
        <f>IFERROR(VLOOKUP(A76,'Customer Details'!$A$4:$C$12,3,FALSE),"")</f>
        <v>0</v>
      </c>
    </row>
    <row r="77" spans="1:18" ht="12" customHeight="1" x14ac:dyDescent="0.35">
      <c r="A77" s="5" t="s">
        <v>110</v>
      </c>
      <c r="B77" s="3">
        <v>1037553</v>
      </c>
      <c r="C77" s="3" t="s">
        <v>233</v>
      </c>
      <c r="D77" s="2">
        <v>1</v>
      </c>
      <c r="F77" s="37">
        <v>609.60400000000004</v>
      </c>
      <c r="G77" s="42">
        <v>670.56439999999998</v>
      </c>
      <c r="H77" s="42">
        <f t="shared" si="24"/>
        <v>609.60400000000004</v>
      </c>
      <c r="I77" s="42">
        <f t="shared" si="25"/>
        <v>670.56440000000009</v>
      </c>
      <c r="J77" s="32" t="s">
        <v>378</v>
      </c>
      <c r="K77" s="32" t="s">
        <v>378</v>
      </c>
      <c r="M77" s="32" t="s">
        <v>378</v>
      </c>
      <c r="P77" s="32" t="s">
        <v>378</v>
      </c>
      <c r="R77" s="75">
        <f>IFERROR(VLOOKUP(A77,'Customer Details'!$A$4:$C$12,3,FALSE),"")</f>
        <v>0</v>
      </c>
    </row>
    <row r="78" spans="1:18" ht="12" customHeight="1" x14ac:dyDescent="0.35">
      <c r="A78" s="5" t="s">
        <v>110</v>
      </c>
      <c r="B78" s="3">
        <v>1032877</v>
      </c>
      <c r="C78" s="3" t="s">
        <v>150</v>
      </c>
      <c r="D78" s="2">
        <v>1</v>
      </c>
      <c r="E78" s="2" t="s">
        <v>545</v>
      </c>
      <c r="F78" s="37">
        <v>685.67600000000004</v>
      </c>
      <c r="G78" s="42">
        <v>754.24360000000001</v>
      </c>
      <c r="H78" s="42">
        <f t="shared" si="24"/>
        <v>685.67600000000004</v>
      </c>
      <c r="I78" s="42">
        <f t="shared" si="25"/>
        <v>754.24360000000013</v>
      </c>
      <c r="J78" s="32" t="s">
        <v>378</v>
      </c>
      <c r="K78" s="32" t="s">
        <v>378</v>
      </c>
      <c r="M78" s="32" t="s">
        <v>378</v>
      </c>
      <c r="P78" s="32" t="s">
        <v>378</v>
      </c>
      <c r="R78" s="75">
        <f>IFERROR(VLOOKUP(A78,'Customer Details'!$A$4:$C$12,3,FALSE),"")</f>
        <v>0</v>
      </c>
    </row>
    <row r="79" spans="1:18" ht="12" customHeight="1" x14ac:dyDescent="0.35">
      <c r="A79" s="5" t="s">
        <v>110</v>
      </c>
      <c r="B79" s="3">
        <v>1039378</v>
      </c>
      <c r="C79" s="3" t="s">
        <v>234</v>
      </c>
      <c r="D79" s="2">
        <v>1</v>
      </c>
      <c r="F79" s="37">
        <v>617.82799999999997</v>
      </c>
      <c r="G79" s="42">
        <v>679.61080000000004</v>
      </c>
      <c r="H79" s="42">
        <f t="shared" si="24"/>
        <v>617.82799999999997</v>
      </c>
      <c r="I79" s="42">
        <f t="shared" si="25"/>
        <v>679.61080000000004</v>
      </c>
      <c r="J79" s="32" t="s">
        <v>378</v>
      </c>
      <c r="K79" s="32" t="s">
        <v>378</v>
      </c>
      <c r="M79" s="32" t="s">
        <v>378</v>
      </c>
      <c r="P79" s="32" t="s">
        <v>378</v>
      </c>
      <c r="R79" s="75">
        <f>IFERROR(VLOOKUP(A79,'Customer Details'!$A$4:$C$12,3,FALSE),"")</f>
        <v>0</v>
      </c>
    </row>
    <row r="80" spans="1:18" ht="12" customHeight="1" x14ac:dyDescent="0.35">
      <c r="A80" s="5" t="s">
        <v>110</v>
      </c>
      <c r="B80" s="3">
        <v>1043171</v>
      </c>
      <c r="C80" s="3" t="s">
        <v>136</v>
      </c>
      <c r="D80" s="2">
        <v>1</v>
      </c>
      <c r="F80" s="37">
        <v>696.98400000000004</v>
      </c>
      <c r="G80" s="42">
        <v>766.68239999999992</v>
      </c>
      <c r="H80" s="42">
        <f t="shared" si="24"/>
        <v>696.98400000000004</v>
      </c>
      <c r="I80" s="42">
        <f t="shared" si="25"/>
        <v>766.68240000000014</v>
      </c>
      <c r="J80" s="32"/>
      <c r="K80" s="32"/>
      <c r="L80" s="32" t="s">
        <v>378</v>
      </c>
      <c r="M80" s="32"/>
      <c r="P80" s="32" t="s">
        <v>378</v>
      </c>
      <c r="R80" s="75">
        <f>IFERROR(VLOOKUP(A80,'Customer Details'!$A$4:$C$12,3,FALSE),"")</f>
        <v>0</v>
      </c>
    </row>
    <row r="81" spans="1:18" ht="12" customHeight="1" x14ac:dyDescent="0.35">
      <c r="A81" s="5" t="s">
        <v>110</v>
      </c>
      <c r="B81" s="3">
        <v>1045344</v>
      </c>
      <c r="C81" s="3" t="s">
        <v>137</v>
      </c>
      <c r="D81" s="2">
        <v>1</v>
      </c>
      <c r="F81" s="37">
        <v>732.96400000000006</v>
      </c>
      <c r="G81" s="42">
        <v>806.2604</v>
      </c>
      <c r="H81" s="42">
        <f t="shared" si="24"/>
        <v>732.96400000000006</v>
      </c>
      <c r="I81" s="42">
        <f t="shared" si="25"/>
        <v>806.26040000000012</v>
      </c>
      <c r="J81" s="32"/>
      <c r="K81" s="32"/>
      <c r="L81" s="32" t="s">
        <v>378</v>
      </c>
      <c r="M81" s="32"/>
      <c r="P81" s="32" t="s">
        <v>378</v>
      </c>
      <c r="R81" s="75">
        <f>IFERROR(VLOOKUP(A81,'Customer Details'!$A$4:$C$12,3,FALSE),"")</f>
        <v>0</v>
      </c>
    </row>
    <row r="82" spans="1:18" ht="12" customHeight="1" x14ac:dyDescent="0.35">
      <c r="A82" s="5" t="s">
        <v>110</v>
      </c>
      <c r="B82" s="3">
        <v>1049447</v>
      </c>
      <c r="C82" s="3" t="s">
        <v>259</v>
      </c>
      <c r="D82" s="2">
        <v>1</v>
      </c>
      <c r="F82" s="37">
        <v>793.61599999999999</v>
      </c>
      <c r="G82" s="42">
        <v>872.97760000000005</v>
      </c>
      <c r="H82" s="42">
        <f t="shared" si="24"/>
        <v>793.61599999999999</v>
      </c>
      <c r="I82" s="42">
        <f t="shared" si="25"/>
        <v>872.97760000000005</v>
      </c>
      <c r="J82" s="32"/>
      <c r="K82" s="32"/>
      <c r="L82" s="32" t="s">
        <v>378</v>
      </c>
      <c r="M82" s="32"/>
      <c r="P82" s="32" t="s">
        <v>378</v>
      </c>
      <c r="R82" s="75">
        <f>IFERROR(VLOOKUP(A82,'Customer Details'!$A$4:$C$12,3,FALSE),"")</f>
        <v>0</v>
      </c>
    </row>
    <row r="83" spans="1:18" ht="12" customHeight="1" x14ac:dyDescent="0.35">
      <c r="A83" s="5" t="s">
        <v>110</v>
      </c>
      <c r="B83" s="3">
        <v>1051304</v>
      </c>
      <c r="C83" s="3" t="s">
        <v>260</v>
      </c>
      <c r="D83" s="2">
        <v>1</v>
      </c>
      <c r="F83" s="37">
        <v>912.86400000000003</v>
      </c>
      <c r="G83" s="42">
        <v>1004.1504</v>
      </c>
      <c r="H83" s="42">
        <f t="shared" si="24"/>
        <v>912.86400000000003</v>
      </c>
      <c r="I83" s="42">
        <f t="shared" si="25"/>
        <v>1004.1504000000001</v>
      </c>
      <c r="L83" s="32" t="s">
        <v>378</v>
      </c>
      <c r="P83" s="32" t="s">
        <v>378</v>
      </c>
      <c r="R83" s="75">
        <f>IFERROR(VLOOKUP(A83,'Customer Details'!$A$4:$C$12,3,FALSE),"")</f>
        <v>0</v>
      </c>
    </row>
    <row r="84" spans="1:18" s="118" customFormat="1" ht="24" customHeight="1" x14ac:dyDescent="0.25">
      <c r="A84" s="107"/>
      <c r="B84" s="107" t="s">
        <v>177</v>
      </c>
      <c r="C84" s="108"/>
      <c r="D84" s="109"/>
      <c r="E84" s="109"/>
      <c r="F84" s="120"/>
      <c r="G84" s="120"/>
      <c r="H84" s="120"/>
      <c r="I84" s="120"/>
      <c r="J84" s="114"/>
      <c r="K84" s="115"/>
      <c r="L84" s="114"/>
      <c r="M84" s="114"/>
      <c r="N84" s="114"/>
      <c r="O84" s="114"/>
      <c r="P84" s="114"/>
      <c r="Q84" s="130"/>
      <c r="R84" s="131" t="str">
        <f>IFERROR(VLOOKUP(A84,'Customer Details'!$A$4:$C$12,3,FALSE),"")</f>
        <v/>
      </c>
    </row>
    <row r="85" spans="1:18" ht="12" customHeight="1" x14ac:dyDescent="0.35">
      <c r="A85" s="5" t="s">
        <v>110</v>
      </c>
      <c r="B85" s="3">
        <v>1032535</v>
      </c>
      <c r="C85" s="3" t="s">
        <v>284</v>
      </c>
      <c r="D85" s="2">
        <v>1</v>
      </c>
      <c r="E85" s="2" t="s">
        <v>545</v>
      </c>
      <c r="F85" s="37">
        <v>569.51200000000006</v>
      </c>
      <c r="G85" s="42">
        <v>626.46320000000003</v>
      </c>
      <c r="H85" s="42">
        <f t="shared" ref="H85:H88" si="26">IFERROR(F85*(1-R85),"")</f>
        <v>569.51200000000006</v>
      </c>
      <c r="I85" s="42">
        <f t="shared" ref="I85:I88" si="27">IFERROR(H85*1.1,"")</f>
        <v>626.46320000000014</v>
      </c>
      <c r="J85" s="32" t="s">
        <v>378</v>
      </c>
      <c r="M85" s="32" t="s">
        <v>378</v>
      </c>
      <c r="R85" s="75">
        <f>IFERROR(VLOOKUP(A85,'Customer Details'!$A$4:$C$12,3,FALSE),"")</f>
        <v>0</v>
      </c>
    </row>
    <row r="86" spans="1:18" ht="12" customHeight="1" x14ac:dyDescent="0.35">
      <c r="A86" s="5" t="s">
        <v>110</v>
      </c>
      <c r="B86" s="3">
        <v>1032537</v>
      </c>
      <c r="C86" s="3" t="s">
        <v>285</v>
      </c>
      <c r="D86" s="2">
        <v>1</v>
      </c>
      <c r="F86" s="37">
        <v>594.18399999999997</v>
      </c>
      <c r="G86" s="42">
        <v>653.60239999999999</v>
      </c>
      <c r="H86" s="42">
        <f t="shared" si="26"/>
        <v>594.18399999999997</v>
      </c>
      <c r="I86" s="42">
        <f t="shared" si="27"/>
        <v>653.60239999999999</v>
      </c>
      <c r="J86" s="32" t="s">
        <v>378</v>
      </c>
      <c r="M86" s="32" t="s">
        <v>378</v>
      </c>
      <c r="R86" s="75">
        <f>IFERROR(VLOOKUP(A86,'Customer Details'!$A$4:$C$12,3,FALSE),"")</f>
        <v>0</v>
      </c>
    </row>
    <row r="87" spans="1:18" ht="12" customHeight="1" x14ac:dyDescent="0.35">
      <c r="A87" s="5" t="s">
        <v>110</v>
      </c>
      <c r="B87" s="3">
        <v>1039445</v>
      </c>
      <c r="C87" s="3" t="s">
        <v>286</v>
      </c>
      <c r="D87" s="2">
        <v>1</v>
      </c>
      <c r="F87" s="37">
        <v>628.10800000000006</v>
      </c>
      <c r="G87" s="42">
        <v>690.91880000000003</v>
      </c>
      <c r="H87" s="42">
        <f t="shared" si="26"/>
        <v>628.10800000000006</v>
      </c>
      <c r="I87" s="42">
        <f t="shared" si="27"/>
        <v>690.91880000000015</v>
      </c>
      <c r="J87" s="32" t="s">
        <v>378</v>
      </c>
      <c r="M87" s="32" t="s">
        <v>378</v>
      </c>
      <c r="R87" s="75">
        <f>IFERROR(VLOOKUP(A87,'Customer Details'!$A$4:$C$12,3,FALSE),"")</f>
        <v>0</v>
      </c>
    </row>
    <row r="88" spans="1:18" ht="12" customHeight="1" x14ac:dyDescent="0.35">
      <c r="A88" s="5" t="s">
        <v>110</v>
      </c>
      <c r="B88" s="3">
        <v>1039447</v>
      </c>
      <c r="C88" s="3" t="s">
        <v>287</v>
      </c>
      <c r="D88" s="2">
        <v>1</v>
      </c>
      <c r="F88" s="37">
        <v>644.55600000000004</v>
      </c>
      <c r="G88" s="42">
        <v>709.01160000000004</v>
      </c>
      <c r="H88" s="42">
        <f t="shared" si="26"/>
        <v>644.55600000000004</v>
      </c>
      <c r="I88" s="42">
        <f t="shared" si="27"/>
        <v>709.01160000000016</v>
      </c>
      <c r="J88" s="32" t="s">
        <v>378</v>
      </c>
      <c r="M88" s="32" t="s">
        <v>378</v>
      </c>
      <c r="R88" s="75">
        <f>IFERROR(VLOOKUP(A88,'Customer Details'!$A$4:$C$12,3,FALSE),"")</f>
        <v>0</v>
      </c>
    </row>
    <row r="89" spans="1:18" s="118" customFormat="1" ht="24" customHeight="1" x14ac:dyDescent="0.25">
      <c r="A89" s="107"/>
      <c r="B89" s="107" t="s">
        <v>480</v>
      </c>
      <c r="C89" s="108"/>
      <c r="D89" s="109"/>
      <c r="E89" s="109"/>
      <c r="F89" s="120"/>
      <c r="G89" s="120"/>
      <c r="H89" s="120"/>
      <c r="I89" s="120"/>
      <c r="J89" s="114"/>
      <c r="K89" s="115"/>
      <c r="L89" s="114"/>
      <c r="M89" s="114"/>
      <c r="N89" s="114"/>
      <c r="O89" s="114"/>
      <c r="P89" s="114"/>
      <c r="Q89" s="109"/>
      <c r="R89" s="117" t="str">
        <f>IFERROR(VLOOKUP(A89,'Customer Details'!$A$4:$C$12,3,FALSE),"")</f>
        <v/>
      </c>
    </row>
    <row r="90" spans="1:18" ht="12" customHeight="1" x14ac:dyDescent="0.35">
      <c r="A90" s="5" t="s">
        <v>110</v>
      </c>
      <c r="B90" s="3">
        <v>1001788</v>
      </c>
      <c r="C90" s="3" t="s">
        <v>456</v>
      </c>
      <c r="D90" s="2">
        <v>1</v>
      </c>
      <c r="E90" s="2" t="s">
        <v>545</v>
      </c>
      <c r="F90" s="37">
        <v>521.19600000000003</v>
      </c>
      <c r="G90" s="42">
        <v>573.31560000000002</v>
      </c>
      <c r="H90" s="42">
        <f t="shared" ref="H90:H91" si="28">IFERROR(F90*(1-R90),"")</f>
        <v>521.19600000000003</v>
      </c>
      <c r="I90" s="42">
        <f t="shared" ref="I90:I91" si="29">IFERROR(H90*1.1,"")</f>
        <v>573.31560000000013</v>
      </c>
      <c r="J90" s="32" t="s">
        <v>378</v>
      </c>
      <c r="M90" s="32"/>
      <c r="R90" s="75">
        <f>IFERROR(VLOOKUP(A90,'Customer Details'!$A$4:$C$12,3,FALSE),"")</f>
        <v>0</v>
      </c>
    </row>
    <row r="91" spans="1:18" ht="12" customHeight="1" x14ac:dyDescent="0.35">
      <c r="A91" s="5" t="s">
        <v>110</v>
      </c>
      <c r="B91" s="3">
        <v>1001783</v>
      </c>
      <c r="C91" s="3" t="s">
        <v>457</v>
      </c>
      <c r="D91" s="2">
        <v>1</v>
      </c>
      <c r="E91" s="2" t="s">
        <v>545</v>
      </c>
      <c r="F91" s="37">
        <v>532.50400000000002</v>
      </c>
      <c r="G91" s="42">
        <v>585.75439999999992</v>
      </c>
      <c r="H91" s="42">
        <f t="shared" si="28"/>
        <v>532.50400000000002</v>
      </c>
      <c r="I91" s="42">
        <f t="shared" si="29"/>
        <v>585.75440000000003</v>
      </c>
      <c r="J91" s="32" t="s">
        <v>378</v>
      </c>
      <c r="M91" s="32"/>
      <c r="R91" s="75">
        <f>IFERROR(VLOOKUP(A91,'Customer Details'!$A$4:$C$12,3,FALSE),"")</f>
        <v>0</v>
      </c>
    </row>
    <row r="92" spans="1:18" s="118" customFormat="1" ht="24" customHeight="1" x14ac:dyDescent="0.25">
      <c r="A92" s="107"/>
      <c r="B92" s="107" t="s">
        <v>481</v>
      </c>
      <c r="C92" s="108"/>
      <c r="D92" s="109"/>
      <c r="E92" s="109"/>
      <c r="F92" s="120"/>
      <c r="G92" s="120"/>
      <c r="H92" s="120"/>
      <c r="I92" s="120"/>
      <c r="J92" s="114"/>
      <c r="K92" s="115"/>
      <c r="L92" s="114"/>
      <c r="M92" s="114"/>
      <c r="N92" s="114"/>
      <c r="O92" s="114"/>
      <c r="P92" s="114"/>
      <c r="Q92" s="130"/>
      <c r="R92" s="131" t="str">
        <f>IFERROR(VLOOKUP(A92,'Customer Details'!$A$4:$C$12,3,FALSE),"")</f>
        <v/>
      </c>
    </row>
    <row r="93" spans="1:18" ht="12" customHeight="1" x14ac:dyDescent="0.35">
      <c r="A93" s="5" t="s">
        <v>110</v>
      </c>
      <c r="B93" s="4">
        <v>1001781</v>
      </c>
      <c r="C93" s="3" t="s">
        <v>479</v>
      </c>
      <c r="D93" s="2">
        <v>1</v>
      </c>
      <c r="E93" s="2" t="s">
        <v>545</v>
      </c>
      <c r="F93" s="37">
        <v>606.52</v>
      </c>
      <c r="G93" s="42">
        <v>667.17200000000003</v>
      </c>
      <c r="H93" s="42">
        <f t="shared" ref="H93:H95" si="30">IFERROR(F93*(1-R93),"")</f>
        <v>606.52</v>
      </c>
      <c r="I93" s="42">
        <f t="shared" ref="I93:I95" si="31">IFERROR(H93*1.1,"")</f>
        <v>667.17200000000003</v>
      </c>
      <c r="J93" s="32" t="s">
        <v>378</v>
      </c>
      <c r="R93" s="75">
        <f>IFERROR(VLOOKUP(A93,'Customer Details'!$A$4:$C$12,3,FALSE),"")</f>
        <v>0</v>
      </c>
    </row>
    <row r="94" spans="1:18" ht="12" customHeight="1" x14ac:dyDescent="0.35">
      <c r="A94" s="5" t="s">
        <v>110</v>
      </c>
      <c r="B94" s="3">
        <v>1001786</v>
      </c>
      <c r="C94" s="3" t="s">
        <v>459</v>
      </c>
      <c r="D94" s="2">
        <v>1</v>
      </c>
      <c r="F94" s="37">
        <v>712.404</v>
      </c>
      <c r="G94" s="42">
        <v>783.64440000000002</v>
      </c>
      <c r="H94" s="42">
        <f t="shared" si="30"/>
        <v>712.404</v>
      </c>
      <c r="I94" s="42">
        <f t="shared" si="31"/>
        <v>783.64440000000002</v>
      </c>
      <c r="J94" s="32" t="s">
        <v>378</v>
      </c>
      <c r="M94" s="32"/>
      <c r="R94" s="75">
        <f>IFERROR(VLOOKUP(A94,'Customer Details'!$A$4:$C$12,3,FALSE),"")</f>
        <v>0</v>
      </c>
    </row>
    <row r="95" spans="1:18" ht="12" customHeight="1" x14ac:dyDescent="0.35">
      <c r="A95" s="5" t="s">
        <v>110</v>
      </c>
      <c r="B95" s="3">
        <v>1001780</v>
      </c>
      <c r="C95" s="3" t="s">
        <v>458</v>
      </c>
      <c r="D95" s="2">
        <v>1</v>
      </c>
      <c r="F95" s="37">
        <v>723.71199999999999</v>
      </c>
      <c r="G95" s="42">
        <v>796.08320000000003</v>
      </c>
      <c r="H95" s="42">
        <f t="shared" si="30"/>
        <v>723.71199999999999</v>
      </c>
      <c r="I95" s="42">
        <f t="shared" si="31"/>
        <v>796.08320000000003</v>
      </c>
      <c r="J95" s="32" t="s">
        <v>378</v>
      </c>
      <c r="M95" s="32"/>
      <c r="R95" s="75">
        <f>IFERROR(VLOOKUP(A95,'Customer Details'!$A$4:$C$12,3,FALSE),"")</f>
        <v>0</v>
      </c>
    </row>
    <row r="96" spans="1:18" s="118" customFormat="1" ht="24" customHeight="1" x14ac:dyDescent="0.25">
      <c r="A96" s="107"/>
      <c r="B96" s="107" t="s">
        <v>482</v>
      </c>
      <c r="C96" s="108"/>
      <c r="D96" s="109"/>
      <c r="E96" s="109"/>
      <c r="F96" s="120"/>
      <c r="G96" s="120"/>
      <c r="H96" s="120"/>
      <c r="I96" s="120"/>
      <c r="J96" s="114"/>
      <c r="K96" s="115"/>
      <c r="L96" s="114"/>
      <c r="M96" s="114"/>
      <c r="N96" s="114"/>
      <c r="O96" s="114"/>
      <c r="P96" s="114"/>
      <c r="Q96" s="130"/>
      <c r="R96" s="131" t="str">
        <f>IFERROR(VLOOKUP(A96,'Customer Details'!$A$4:$C$12,3,FALSE),"")</f>
        <v/>
      </c>
    </row>
    <row r="97" spans="1:18" ht="12" customHeight="1" x14ac:dyDescent="0.35">
      <c r="A97" s="5" t="s">
        <v>110</v>
      </c>
      <c r="B97" s="3">
        <v>1002383</v>
      </c>
      <c r="C97" s="3" t="s">
        <v>460</v>
      </c>
      <c r="D97" s="2">
        <v>1</v>
      </c>
      <c r="F97" s="37">
        <v>777.16800000000001</v>
      </c>
      <c r="G97" s="42">
        <v>854.88480000000004</v>
      </c>
      <c r="H97" s="42">
        <f t="shared" ref="H97:H98" si="32">IFERROR(F97*(1-R97),"")</f>
        <v>777.16800000000001</v>
      </c>
      <c r="I97" s="42">
        <f t="shared" ref="I97:I98" si="33">IFERROR(H97*1.1,"")</f>
        <v>854.88480000000004</v>
      </c>
      <c r="J97" s="32" t="s">
        <v>378</v>
      </c>
      <c r="M97" s="32"/>
      <c r="R97" s="75">
        <f>IFERROR(VLOOKUP(A97,'Customer Details'!$A$4:$C$12,3,FALSE),"")</f>
        <v>0</v>
      </c>
    </row>
    <row r="98" spans="1:18" ht="12" customHeight="1" x14ac:dyDescent="0.35">
      <c r="A98" s="5" t="s">
        <v>110</v>
      </c>
      <c r="B98" s="3">
        <v>1002500</v>
      </c>
      <c r="C98" s="3" t="s">
        <v>461</v>
      </c>
      <c r="D98" s="2">
        <v>1</v>
      </c>
      <c r="E98" s="2" t="s">
        <v>545</v>
      </c>
      <c r="F98" s="37">
        <v>787.44799999999998</v>
      </c>
      <c r="G98" s="43">
        <v>866.19280000000003</v>
      </c>
      <c r="H98" s="42">
        <f t="shared" si="32"/>
        <v>787.44799999999998</v>
      </c>
      <c r="I98" s="42">
        <f t="shared" si="33"/>
        <v>866.19280000000003</v>
      </c>
      <c r="J98" s="32" t="s">
        <v>378</v>
      </c>
      <c r="M98" s="32"/>
      <c r="R98" s="75">
        <f>IFERROR(VLOOKUP(A98,'Customer Details'!$A$4:$C$12,3,FALSE),"")</f>
        <v>0</v>
      </c>
    </row>
    <row r="99" spans="1:18" s="132" customFormat="1" ht="12" customHeight="1" x14ac:dyDescent="0.25">
      <c r="A99" s="262"/>
      <c r="B99" s="265" t="s">
        <v>653</v>
      </c>
      <c r="C99" s="265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</row>
    <row r="100" spans="1:18" s="132" customFormat="1" ht="12" customHeight="1" x14ac:dyDescent="0.25">
      <c r="A100" s="262"/>
      <c r="B100" s="265"/>
      <c r="C100" s="265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</row>
    <row r="101" spans="1:18" ht="12" customHeight="1" x14ac:dyDescent="0.35">
      <c r="A101" s="5" t="s">
        <v>110</v>
      </c>
      <c r="B101" s="3">
        <v>1240220</v>
      </c>
      <c r="C101" s="3" t="s">
        <v>548</v>
      </c>
      <c r="D101" s="2">
        <v>1</v>
      </c>
      <c r="F101" s="37">
        <v>616.80000000000007</v>
      </c>
      <c r="G101" s="43">
        <v>678.48</v>
      </c>
      <c r="H101" s="42">
        <f t="shared" ref="H101:H105" si="34">IFERROR(F101*(1-R101),"")</f>
        <v>616.80000000000007</v>
      </c>
      <c r="I101" s="42">
        <f t="shared" ref="I101:I105" si="35">IFERROR(H101*1.1,"")</f>
        <v>678.48000000000013</v>
      </c>
      <c r="J101" s="32"/>
      <c r="M101" s="32" t="s">
        <v>378</v>
      </c>
      <c r="R101" s="75">
        <f>IFERROR(VLOOKUP(A101,'Customer Details'!$A$4:$C$12,3,FALSE),"")</f>
        <v>0</v>
      </c>
    </row>
    <row r="102" spans="1:18" ht="12" customHeight="1" x14ac:dyDescent="0.35">
      <c r="A102" s="5" t="s">
        <v>110</v>
      </c>
      <c r="B102" s="3">
        <v>1240222</v>
      </c>
      <c r="C102" s="3" t="s">
        <v>549</v>
      </c>
      <c r="D102" s="2">
        <v>1</v>
      </c>
      <c r="F102" s="37">
        <v>637.36</v>
      </c>
      <c r="G102" s="43">
        <v>701.096</v>
      </c>
      <c r="H102" s="42">
        <f t="shared" si="34"/>
        <v>637.36</v>
      </c>
      <c r="I102" s="42">
        <f t="shared" si="35"/>
        <v>701.09600000000012</v>
      </c>
      <c r="J102" s="32"/>
      <c r="M102" s="32" t="s">
        <v>378</v>
      </c>
      <c r="R102" s="75">
        <f>IFERROR(VLOOKUP(A102,'Customer Details'!$A$4:$C$12,3,FALSE),"")</f>
        <v>0</v>
      </c>
    </row>
    <row r="103" spans="1:18" ht="12" customHeight="1" x14ac:dyDescent="0.35">
      <c r="A103" s="5" t="s">
        <v>110</v>
      </c>
      <c r="B103" s="3">
        <v>1240224</v>
      </c>
      <c r="C103" s="3" t="s">
        <v>550</v>
      </c>
      <c r="D103" s="2">
        <v>1</v>
      </c>
      <c r="F103" s="37">
        <v>668.2</v>
      </c>
      <c r="G103" s="43">
        <v>735.02</v>
      </c>
      <c r="H103" s="42">
        <f t="shared" si="34"/>
        <v>668.2</v>
      </c>
      <c r="I103" s="42">
        <f t="shared" si="35"/>
        <v>735.0200000000001</v>
      </c>
      <c r="J103" s="32"/>
      <c r="M103" s="32" t="s">
        <v>378</v>
      </c>
      <c r="R103" s="75">
        <f>IFERROR(VLOOKUP(A103,'Customer Details'!$A$4:$C$12,3,FALSE),"")</f>
        <v>0</v>
      </c>
    </row>
    <row r="104" spans="1:18" ht="12" customHeight="1" x14ac:dyDescent="0.35">
      <c r="A104" s="5" t="s">
        <v>110</v>
      </c>
      <c r="B104" s="3">
        <v>1240243</v>
      </c>
      <c r="C104" s="3" t="s">
        <v>551</v>
      </c>
      <c r="D104" s="2">
        <v>1</v>
      </c>
      <c r="F104" s="37">
        <v>791.56000000000006</v>
      </c>
      <c r="G104" s="43">
        <v>870.71600000000001</v>
      </c>
      <c r="H104" s="42">
        <f t="shared" si="34"/>
        <v>791.56000000000006</v>
      </c>
      <c r="I104" s="42">
        <f t="shared" si="35"/>
        <v>870.71600000000012</v>
      </c>
      <c r="J104" s="32"/>
      <c r="M104" s="32" t="s">
        <v>378</v>
      </c>
      <c r="R104" s="75">
        <f>IFERROR(VLOOKUP(A104,'Customer Details'!$A$4:$C$12,3,FALSE),"")</f>
        <v>0</v>
      </c>
    </row>
    <row r="105" spans="1:18" ht="12" customHeight="1" x14ac:dyDescent="0.35">
      <c r="A105" s="5" t="s">
        <v>110</v>
      </c>
      <c r="B105" s="3">
        <v>1240245</v>
      </c>
      <c r="C105" s="3" t="s">
        <v>552</v>
      </c>
      <c r="D105" s="2">
        <v>1</v>
      </c>
      <c r="F105" s="37">
        <v>873.80000000000007</v>
      </c>
      <c r="G105" s="43">
        <v>961.18000000000006</v>
      </c>
      <c r="H105" s="42">
        <f t="shared" si="34"/>
        <v>873.80000000000007</v>
      </c>
      <c r="I105" s="42">
        <f t="shared" si="35"/>
        <v>961.18000000000018</v>
      </c>
      <c r="J105" s="32"/>
      <c r="M105" s="32" t="s">
        <v>378</v>
      </c>
      <c r="R105" s="75">
        <f>IFERROR(VLOOKUP(A105,'Customer Details'!$A$4:$C$12,3,FALSE),"")</f>
        <v>0</v>
      </c>
    </row>
    <row r="106" spans="1:18" s="132" customFormat="1" ht="12" customHeight="1" x14ac:dyDescent="0.25">
      <c r="A106" s="262"/>
      <c r="B106" s="265" t="s">
        <v>654</v>
      </c>
      <c r="C106" s="265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</row>
    <row r="107" spans="1:18" s="132" customFormat="1" ht="12" customHeight="1" x14ac:dyDescent="0.25">
      <c r="A107" s="262"/>
      <c r="B107" s="265"/>
      <c r="C107" s="265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</row>
    <row r="108" spans="1:18" ht="12" customHeight="1" x14ac:dyDescent="0.35">
      <c r="A108" s="5" t="s">
        <v>110</v>
      </c>
      <c r="B108" s="3">
        <v>1240221</v>
      </c>
      <c r="C108" s="3" t="s">
        <v>693</v>
      </c>
      <c r="D108" s="2">
        <v>1</v>
      </c>
      <c r="F108" s="37">
        <v>627.08000000000004</v>
      </c>
      <c r="G108" s="43">
        <v>689.78800000000001</v>
      </c>
      <c r="H108" s="42">
        <f t="shared" ref="H108:H112" si="36">IFERROR(F108*(1-R108),"")</f>
        <v>627.08000000000004</v>
      </c>
      <c r="I108" s="42">
        <f t="shared" ref="I108:I112" si="37">IFERROR(H108*1.1,"")</f>
        <v>689.78800000000012</v>
      </c>
      <c r="J108" s="32"/>
      <c r="M108" s="32" t="s">
        <v>378</v>
      </c>
      <c r="R108" s="75">
        <f>IFERROR(VLOOKUP(A108,'Customer Details'!$A$4:$C$12,3,FALSE),"")</f>
        <v>0</v>
      </c>
    </row>
    <row r="109" spans="1:18" ht="12" customHeight="1" x14ac:dyDescent="0.35">
      <c r="A109" s="5" t="s">
        <v>110</v>
      </c>
      <c r="B109" s="3">
        <v>1240223</v>
      </c>
      <c r="C109" s="3" t="s">
        <v>694</v>
      </c>
      <c r="D109" s="2">
        <v>1</v>
      </c>
      <c r="F109" s="37">
        <v>647.64</v>
      </c>
      <c r="G109" s="43">
        <v>712.404</v>
      </c>
      <c r="H109" s="42">
        <f t="shared" si="36"/>
        <v>647.64</v>
      </c>
      <c r="I109" s="42">
        <f t="shared" si="37"/>
        <v>712.404</v>
      </c>
      <c r="J109" s="32"/>
      <c r="M109" s="32" t="s">
        <v>378</v>
      </c>
      <c r="R109" s="75">
        <f>IFERROR(VLOOKUP(A109,'Customer Details'!$A$4:$C$12,3,FALSE),"")</f>
        <v>0</v>
      </c>
    </row>
    <row r="110" spans="1:18" ht="12" customHeight="1" x14ac:dyDescent="0.35">
      <c r="A110" s="5" t="s">
        <v>110</v>
      </c>
      <c r="B110" s="3">
        <v>1240225</v>
      </c>
      <c r="C110" s="3" t="s">
        <v>697</v>
      </c>
      <c r="D110" s="2">
        <v>1</v>
      </c>
      <c r="F110" s="37">
        <v>678.48</v>
      </c>
      <c r="G110" s="43">
        <v>746.32799999999997</v>
      </c>
      <c r="H110" s="42">
        <f t="shared" si="36"/>
        <v>678.48</v>
      </c>
      <c r="I110" s="42">
        <f t="shared" si="37"/>
        <v>746.32800000000009</v>
      </c>
      <c r="J110" s="32"/>
      <c r="M110" s="32" t="s">
        <v>378</v>
      </c>
      <c r="R110" s="75">
        <f>IFERROR(VLOOKUP(A110,'Customer Details'!$A$4:$C$12,3,FALSE),"")</f>
        <v>0</v>
      </c>
    </row>
    <row r="111" spans="1:18" ht="12" customHeight="1" x14ac:dyDescent="0.35">
      <c r="A111" s="5" t="s">
        <v>110</v>
      </c>
      <c r="B111" s="3">
        <v>1240244</v>
      </c>
      <c r="C111" s="3" t="s">
        <v>695</v>
      </c>
      <c r="D111" s="2">
        <v>1</v>
      </c>
      <c r="F111" s="37">
        <v>801.84</v>
      </c>
      <c r="G111" s="43">
        <v>882.024</v>
      </c>
      <c r="H111" s="42">
        <f t="shared" si="36"/>
        <v>801.84</v>
      </c>
      <c r="I111" s="42">
        <f t="shared" si="37"/>
        <v>882.02400000000011</v>
      </c>
      <c r="J111" s="32"/>
      <c r="M111" s="32" t="s">
        <v>378</v>
      </c>
      <c r="R111" s="75">
        <f>IFERROR(VLOOKUP(A111,'Customer Details'!$A$4:$C$12,3,FALSE),"")</f>
        <v>0</v>
      </c>
    </row>
    <row r="112" spans="1:18" ht="12" customHeight="1" x14ac:dyDescent="0.35">
      <c r="A112" s="5" t="s">
        <v>110</v>
      </c>
      <c r="B112" s="3">
        <v>1240246</v>
      </c>
      <c r="C112" s="3" t="s">
        <v>696</v>
      </c>
      <c r="D112" s="2">
        <v>1</v>
      </c>
      <c r="F112" s="37">
        <v>884.08</v>
      </c>
      <c r="G112" s="43">
        <v>972.48800000000006</v>
      </c>
      <c r="H112" s="42">
        <f t="shared" si="36"/>
        <v>884.08</v>
      </c>
      <c r="I112" s="42">
        <f t="shared" si="37"/>
        <v>972.48800000000017</v>
      </c>
      <c r="J112" s="32"/>
      <c r="M112" s="32" t="s">
        <v>378</v>
      </c>
      <c r="R112" s="75">
        <f>IFERROR(VLOOKUP(A112,'Customer Details'!$A$4:$C$12,3,FALSE),"")</f>
        <v>0</v>
      </c>
    </row>
    <row r="113" spans="1:18" s="118" customFormat="1" ht="24" customHeight="1" x14ac:dyDescent="0.25">
      <c r="A113" s="107"/>
      <c r="B113" s="107" t="s">
        <v>492</v>
      </c>
      <c r="C113" s="108"/>
      <c r="D113" s="109"/>
      <c r="E113" s="109"/>
      <c r="F113" s="119"/>
      <c r="G113" s="120"/>
      <c r="H113" s="120"/>
      <c r="I113" s="120"/>
      <c r="J113" s="114"/>
      <c r="K113" s="115"/>
      <c r="L113" s="114"/>
      <c r="M113" s="114"/>
      <c r="N113" s="114"/>
      <c r="O113" s="114"/>
      <c r="P113" s="114" t="s">
        <v>378</v>
      </c>
      <c r="Q113" s="130"/>
      <c r="R113" s="131" t="str">
        <f>IFERROR(VLOOKUP(A113,'Customer Details'!$A$4:$C$12,3,FALSE),"")</f>
        <v/>
      </c>
    </row>
    <row r="114" spans="1:18" ht="12" customHeight="1" x14ac:dyDescent="0.35">
      <c r="A114" s="5" t="s">
        <v>110</v>
      </c>
      <c r="B114" s="3">
        <v>1043001</v>
      </c>
      <c r="C114" s="3" t="s">
        <v>261</v>
      </c>
      <c r="D114" s="2">
        <v>1</v>
      </c>
      <c r="F114" s="37">
        <v>692.87200000000007</v>
      </c>
      <c r="G114" s="39">
        <v>762.15919999999994</v>
      </c>
      <c r="H114" s="42">
        <f t="shared" ref="H114:H115" si="38">IFERROR(F114*(1-R114),"")</f>
        <v>692.87200000000007</v>
      </c>
      <c r="I114" s="42">
        <f t="shared" ref="I114:I115" si="39">IFERROR(H114*1.1,"")</f>
        <v>762.15920000000017</v>
      </c>
      <c r="J114" s="32"/>
      <c r="L114" s="33" t="s">
        <v>378</v>
      </c>
      <c r="M114" s="32"/>
      <c r="P114" s="33" t="s">
        <v>378</v>
      </c>
      <c r="R114" s="75">
        <f>IFERROR(VLOOKUP(A114,'Customer Details'!$A$4:$C$12,3,FALSE),"")</f>
        <v>0</v>
      </c>
    </row>
    <row r="115" spans="1:18" ht="12" customHeight="1" x14ac:dyDescent="0.35">
      <c r="A115" s="5" t="s">
        <v>110</v>
      </c>
      <c r="B115" s="3">
        <v>1049011</v>
      </c>
      <c r="C115" s="3" t="s">
        <v>262</v>
      </c>
      <c r="D115" s="2">
        <v>1</v>
      </c>
      <c r="E115" s="2" t="s">
        <v>545</v>
      </c>
      <c r="F115" s="37">
        <v>779.22400000000005</v>
      </c>
      <c r="G115" s="39">
        <v>857.14639999999997</v>
      </c>
      <c r="H115" s="42">
        <f t="shared" si="38"/>
        <v>779.22400000000005</v>
      </c>
      <c r="I115" s="42">
        <f t="shared" si="39"/>
        <v>857.14640000000009</v>
      </c>
      <c r="J115" s="32"/>
      <c r="L115" s="33" t="s">
        <v>378</v>
      </c>
      <c r="M115" s="32"/>
      <c r="P115" s="33" t="s">
        <v>378</v>
      </c>
      <c r="R115" s="75">
        <f>IFERROR(VLOOKUP(A115,'Customer Details'!$A$4:$C$12,3,FALSE),"")</f>
        <v>0</v>
      </c>
    </row>
    <row r="116" spans="1:18" s="118" customFormat="1" ht="24" customHeight="1" x14ac:dyDescent="0.25">
      <c r="A116" s="107"/>
      <c r="B116" s="107" t="s">
        <v>493</v>
      </c>
      <c r="C116" s="108"/>
      <c r="D116" s="109"/>
      <c r="E116" s="109"/>
      <c r="F116" s="119"/>
      <c r="G116" s="120"/>
      <c r="H116" s="120"/>
      <c r="I116" s="120"/>
      <c r="J116" s="114"/>
      <c r="K116" s="115"/>
      <c r="L116" s="114"/>
      <c r="M116" s="114"/>
      <c r="N116" s="114"/>
      <c r="O116" s="114"/>
      <c r="P116" s="114" t="s">
        <v>378</v>
      </c>
      <c r="Q116" s="130"/>
      <c r="R116" s="131" t="str">
        <f>IFERROR(VLOOKUP(A116,'Customer Details'!$A$4:$C$12,3,FALSE),"")</f>
        <v/>
      </c>
    </row>
    <row r="117" spans="1:18" ht="12" customHeight="1" x14ac:dyDescent="0.35">
      <c r="A117" s="5" t="s">
        <v>110</v>
      </c>
      <c r="B117" s="3">
        <v>1041023</v>
      </c>
      <c r="C117" s="3" t="s">
        <v>139</v>
      </c>
      <c r="D117" s="2">
        <v>1</v>
      </c>
      <c r="F117" s="37">
        <v>910.80799999999999</v>
      </c>
      <c r="G117" s="39">
        <v>1001.8888000000001</v>
      </c>
      <c r="H117" s="42">
        <f t="shared" ref="H117:H119" si="40">IFERROR(F117*(1-R117),"")</f>
        <v>910.80799999999999</v>
      </c>
      <c r="I117" s="42">
        <f t="shared" ref="I117:I119" si="41">IFERROR(H117*1.1,"")</f>
        <v>1001.8888000000001</v>
      </c>
      <c r="J117" s="32"/>
      <c r="L117" s="33" t="s">
        <v>378</v>
      </c>
      <c r="M117" s="32"/>
      <c r="P117" s="33" t="s">
        <v>378</v>
      </c>
      <c r="R117" s="75">
        <f>IFERROR(VLOOKUP(A117,'Customer Details'!$A$4:$C$12,3,FALSE),"")</f>
        <v>0</v>
      </c>
    </row>
    <row r="118" spans="1:18" ht="12" customHeight="1" x14ac:dyDescent="0.35">
      <c r="A118" s="5" t="s">
        <v>110</v>
      </c>
      <c r="B118" s="3">
        <v>1049037</v>
      </c>
      <c r="C118" s="3" t="s">
        <v>6</v>
      </c>
      <c r="D118" s="2">
        <v>1</v>
      </c>
      <c r="F118" s="37">
        <v>984.82400000000007</v>
      </c>
      <c r="G118" s="39">
        <v>1083.3063999999999</v>
      </c>
      <c r="H118" s="42">
        <f t="shared" si="40"/>
        <v>984.82400000000007</v>
      </c>
      <c r="I118" s="42">
        <f t="shared" si="41"/>
        <v>1083.3064000000002</v>
      </c>
      <c r="J118" s="32"/>
      <c r="L118" s="33" t="s">
        <v>378</v>
      </c>
      <c r="M118" s="32"/>
      <c r="P118" s="33" t="s">
        <v>378</v>
      </c>
      <c r="R118" s="75">
        <f>IFERROR(VLOOKUP(A118,'Customer Details'!$A$4:$C$12,3,FALSE),"")</f>
        <v>0</v>
      </c>
    </row>
    <row r="119" spans="1:18" ht="12" customHeight="1" x14ac:dyDescent="0.35">
      <c r="A119" s="5" t="s">
        <v>110</v>
      </c>
      <c r="B119" s="3">
        <v>1051017</v>
      </c>
      <c r="C119" s="3" t="s">
        <v>140</v>
      </c>
      <c r="D119" s="2">
        <v>1</v>
      </c>
      <c r="E119" s="2" t="s">
        <v>545</v>
      </c>
      <c r="F119" s="37">
        <v>1080.4280000000001</v>
      </c>
      <c r="G119" s="39">
        <v>1188.4707999999998</v>
      </c>
      <c r="H119" s="42">
        <f t="shared" si="40"/>
        <v>1080.4280000000001</v>
      </c>
      <c r="I119" s="42">
        <f t="shared" si="41"/>
        <v>1188.4708000000003</v>
      </c>
      <c r="J119" s="32"/>
      <c r="L119" s="33" t="s">
        <v>378</v>
      </c>
      <c r="M119" s="32"/>
      <c r="P119" s="33" t="s">
        <v>378</v>
      </c>
      <c r="R119" s="75">
        <f>IFERROR(VLOOKUP(A119,'Customer Details'!$A$4:$C$12,3,FALSE),"")</f>
        <v>0</v>
      </c>
    </row>
    <row r="120" spans="1:18" s="118" customFormat="1" ht="24" customHeight="1" x14ac:dyDescent="0.25">
      <c r="A120" s="107"/>
      <c r="B120" s="107" t="s">
        <v>494</v>
      </c>
      <c r="C120" s="108"/>
      <c r="D120" s="109"/>
      <c r="E120" s="109"/>
      <c r="F120" s="119"/>
      <c r="G120" s="120"/>
      <c r="H120" s="120"/>
      <c r="I120" s="120"/>
      <c r="J120" s="114"/>
      <c r="K120" s="115"/>
      <c r="L120" s="114"/>
      <c r="M120" s="114"/>
      <c r="N120" s="114"/>
      <c r="O120" s="114" t="s">
        <v>378</v>
      </c>
      <c r="P120" s="114"/>
      <c r="Q120" s="130"/>
      <c r="R120" s="131" t="str">
        <f>IFERROR(VLOOKUP(A120,'Customer Details'!$A$4:$C$12,3,FALSE),"")</f>
        <v/>
      </c>
    </row>
    <row r="121" spans="1:18" ht="12" customHeight="1" x14ac:dyDescent="0.35">
      <c r="A121" s="5" t="s">
        <v>110</v>
      </c>
      <c r="B121" s="4">
        <v>1126009</v>
      </c>
      <c r="C121" s="3" t="s">
        <v>289</v>
      </c>
      <c r="D121" s="2">
        <v>1</v>
      </c>
      <c r="E121" s="2" t="s">
        <v>545</v>
      </c>
      <c r="F121" s="37">
        <v>725.76800000000003</v>
      </c>
      <c r="G121" s="43">
        <v>798.34480000000008</v>
      </c>
      <c r="H121" s="42">
        <f>IFERROR(F121*(1-R121),"")</f>
        <v>725.76800000000003</v>
      </c>
      <c r="I121" s="42">
        <f>IFERROR(H121*1.1,"")</f>
        <v>798.34480000000008</v>
      </c>
      <c r="O121" s="32" t="s">
        <v>378</v>
      </c>
      <c r="R121" s="75">
        <f>IFERROR(VLOOKUP(A121,'Customer Details'!$A$4:$C$12,3,FALSE),"")</f>
        <v>0</v>
      </c>
    </row>
    <row r="122" spans="1:18" s="118" customFormat="1" ht="24" customHeight="1" x14ac:dyDescent="0.25">
      <c r="A122" s="107"/>
      <c r="B122" s="107" t="s">
        <v>181</v>
      </c>
      <c r="C122" s="108"/>
      <c r="D122" s="109"/>
      <c r="E122" s="109"/>
      <c r="F122" s="119"/>
      <c r="G122" s="120"/>
      <c r="H122" s="120"/>
      <c r="I122" s="120"/>
      <c r="J122" s="114"/>
      <c r="K122" s="115"/>
      <c r="L122" s="114"/>
      <c r="M122" s="114"/>
      <c r="N122" s="114"/>
      <c r="O122" s="114"/>
      <c r="P122" s="114"/>
      <c r="Q122" s="130"/>
      <c r="R122" s="131" t="str">
        <f>IFERROR(VLOOKUP(A122,'Customer Details'!$A$4:$C$12,3,FALSE),"")</f>
        <v/>
      </c>
    </row>
    <row r="123" spans="1:18" ht="12" customHeight="1" x14ac:dyDescent="0.35">
      <c r="A123" s="5" t="s">
        <v>110</v>
      </c>
      <c r="B123" s="4">
        <v>1117161</v>
      </c>
      <c r="C123" s="3" t="s">
        <v>174</v>
      </c>
      <c r="D123" s="2">
        <v>1</v>
      </c>
      <c r="E123" s="2" t="s">
        <v>545</v>
      </c>
      <c r="F123" s="37">
        <v>873.80000000000007</v>
      </c>
      <c r="G123" s="43">
        <v>961.18000000000006</v>
      </c>
      <c r="H123" s="42">
        <f>IFERROR(F123*(1-R123),"")</f>
        <v>873.80000000000007</v>
      </c>
      <c r="I123" s="42">
        <f>IFERROR(H123*1.1,"")</f>
        <v>961.18000000000018</v>
      </c>
      <c r="L123" s="32" t="s">
        <v>378</v>
      </c>
      <c r="R123" s="75">
        <f>IFERROR(VLOOKUP(A123,'Customer Details'!$A$4:$C$12,3,FALSE),"")</f>
        <v>0</v>
      </c>
    </row>
    <row r="124" spans="1:18" s="118" customFormat="1" ht="24" customHeight="1" x14ac:dyDescent="0.25">
      <c r="A124" s="107"/>
      <c r="B124" s="107" t="s">
        <v>179</v>
      </c>
      <c r="C124" s="108"/>
      <c r="D124" s="109"/>
      <c r="E124" s="109"/>
      <c r="F124" s="119"/>
      <c r="G124" s="120"/>
      <c r="H124" s="120"/>
      <c r="I124" s="120"/>
      <c r="J124" s="114"/>
      <c r="K124" s="115"/>
      <c r="L124" s="114"/>
      <c r="M124" s="114"/>
      <c r="N124" s="114"/>
      <c r="O124" s="114"/>
      <c r="P124" s="114"/>
      <c r="Q124" s="130"/>
      <c r="R124" s="131" t="str">
        <f>IFERROR(VLOOKUP(A124,'Customer Details'!$A$4:$C$12,3,FALSE),"")</f>
        <v/>
      </c>
    </row>
    <row r="125" spans="1:18" ht="12" customHeight="1" x14ac:dyDescent="0.4">
      <c r="A125" s="5" t="s">
        <v>110</v>
      </c>
      <c r="B125" s="3">
        <v>1110102</v>
      </c>
      <c r="C125" s="4" t="s">
        <v>126</v>
      </c>
      <c r="D125" s="74">
        <v>1</v>
      </c>
      <c r="E125" s="74" t="s">
        <v>545</v>
      </c>
      <c r="F125" s="37">
        <v>607.548</v>
      </c>
      <c r="G125" s="43">
        <v>668.30280000000005</v>
      </c>
      <c r="H125" s="42">
        <f t="shared" ref="H125:H131" si="42">IFERROR(F125*(1-R125),"")</f>
        <v>607.548</v>
      </c>
      <c r="I125" s="42">
        <f t="shared" ref="I125:I131" si="43">IFERROR(H125*1.1,"")</f>
        <v>668.30280000000005</v>
      </c>
      <c r="J125" s="34"/>
      <c r="K125" s="34"/>
      <c r="L125" s="34"/>
      <c r="M125" s="32" t="s">
        <v>378</v>
      </c>
      <c r="N125" s="34"/>
      <c r="O125" s="34"/>
      <c r="P125" s="34"/>
      <c r="Q125" s="25"/>
      <c r="R125" s="75">
        <f>IFERROR(VLOOKUP(A125,'Customer Details'!$A$4:$C$12,3,FALSE),"")</f>
        <v>0</v>
      </c>
    </row>
    <row r="126" spans="1:18" ht="12" customHeight="1" x14ac:dyDescent="0.4">
      <c r="A126" s="5" t="s">
        <v>110</v>
      </c>
      <c r="B126" s="3">
        <v>1111095</v>
      </c>
      <c r="C126" s="4" t="s">
        <v>127</v>
      </c>
      <c r="D126" s="74">
        <v>1</v>
      </c>
      <c r="E126" s="74" t="s">
        <v>545</v>
      </c>
      <c r="F126" s="37">
        <v>663.06000000000006</v>
      </c>
      <c r="G126" s="43">
        <v>729.36599999999999</v>
      </c>
      <c r="H126" s="42">
        <f t="shared" si="42"/>
        <v>663.06000000000006</v>
      </c>
      <c r="I126" s="42">
        <f t="shared" si="43"/>
        <v>729.3660000000001</v>
      </c>
      <c r="J126" s="34"/>
      <c r="K126" s="34"/>
      <c r="L126" s="34"/>
      <c r="M126" s="32" t="s">
        <v>378</v>
      </c>
      <c r="N126" s="34"/>
      <c r="O126" s="34"/>
      <c r="P126" s="34"/>
      <c r="Q126" s="25"/>
      <c r="R126" s="75">
        <f>IFERROR(VLOOKUP(A126,'Customer Details'!$A$4:$C$12,3,FALSE),"")</f>
        <v>0</v>
      </c>
    </row>
    <row r="127" spans="1:18" ht="12" customHeight="1" x14ac:dyDescent="0.4">
      <c r="A127" s="5" t="s">
        <v>110</v>
      </c>
      <c r="B127" s="3">
        <v>1112164</v>
      </c>
      <c r="C127" s="4" t="s">
        <v>342</v>
      </c>
      <c r="D127" s="74">
        <v>1</v>
      </c>
      <c r="E127" s="74"/>
      <c r="F127" s="37">
        <v>706.23599999999999</v>
      </c>
      <c r="G127" s="43">
        <v>776.85960000000011</v>
      </c>
      <c r="H127" s="42">
        <f t="shared" si="42"/>
        <v>706.23599999999999</v>
      </c>
      <c r="I127" s="42">
        <f t="shared" si="43"/>
        <v>776.8596</v>
      </c>
      <c r="J127" s="34"/>
      <c r="K127" s="34"/>
      <c r="L127" s="34"/>
      <c r="M127" s="32" t="s">
        <v>378</v>
      </c>
      <c r="N127" s="34"/>
      <c r="O127" s="34"/>
      <c r="P127" s="34"/>
      <c r="Q127" s="25"/>
      <c r="R127" s="75">
        <f>IFERROR(VLOOKUP(A127,'Customer Details'!$A$4:$C$12,3,FALSE),"")</f>
        <v>0</v>
      </c>
    </row>
    <row r="128" spans="1:18" ht="12" customHeight="1" x14ac:dyDescent="0.4">
      <c r="A128" s="5" t="s">
        <v>110</v>
      </c>
      <c r="B128" s="3">
        <v>1114130</v>
      </c>
      <c r="C128" s="4" t="s">
        <v>268</v>
      </c>
      <c r="D128" s="74">
        <v>1</v>
      </c>
      <c r="E128" s="74"/>
      <c r="F128" s="37">
        <v>832.68000000000006</v>
      </c>
      <c r="G128" s="43">
        <v>915.94799999999998</v>
      </c>
      <c r="H128" s="42">
        <f t="shared" si="42"/>
        <v>832.68000000000006</v>
      </c>
      <c r="I128" s="42">
        <f t="shared" si="43"/>
        <v>915.94800000000009</v>
      </c>
      <c r="J128" s="34"/>
      <c r="K128" s="34"/>
      <c r="L128" s="34" t="s">
        <v>378</v>
      </c>
      <c r="M128" s="32"/>
      <c r="N128" s="34"/>
      <c r="O128" s="34"/>
      <c r="P128" s="34"/>
      <c r="Q128" s="25"/>
      <c r="R128" s="75">
        <f>IFERROR(VLOOKUP(A128,'Customer Details'!$A$4:$C$12,3,FALSE),"")</f>
        <v>0</v>
      </c>
    </row>
    <row r="129" spans="1:18" ht="12" customHeight="1" x14ac:dyDescent="0.4">
      <c r="A129" s="5" t="s">
        <v>110</v>
      </c>
      <c r="B129" s="3">
        <v>1116125</v>
      </c>
      <c r="C129" s="4" t="s">
        <v>269</v>
      </c>
      <c r="D129" s="74">
        <v>1</v>
      </c>
      <c r="E129" s="74"/>
      <c r="F129" s="37">
        <v>905.66800000000001</v>
      </c>
      <c r="G129" s="43">
        <v>996.23480000000006</v>
      </c>
      <c r="H129" s="42">
        <f t="shared" si="42"/>
        <v>905.66800000000001</v>
      </c>
      <c r="I129" s="42">
        <f t="shared" si="43"/>
        <v>996.23480000000006</v>
      </c>
      <c r="J129" s="34"/>
      <c r="K129" s="34"/>
      <c r="L129" s="34" t="s">
        <v>378</v>
      </c>
      <c r="M129" s="32"/>
      <c r="N129" s="34"/>
      <c r="O129" s="34"/>
      <c r="P129" s="34"/>
      <c r="Q129" s="25"/>
      <c r="R129" s="75">
        <f>IFERROR(VLOOKUP(A129,'Customer Details'!$A$4:$C$12,3,FALSE),"")</f>
        <v>0</v>
      </c>
    </row>
    <row r="130" spans="1:18" ht="12" customHeight="1" x14ac:dyDescent="0.4">
      <c r="A130" s="5" t="s">
        <v>110</v>
      </c>
      <c r="B130" s="3">
        <v>1117119</v>
      </c>
      <c r="C130" s="4" t="s">
        <v>270</v>
      </c>
      <c r="D130" s="74">
        <v>1</v>
      </c>
      <c r="E130" s="74"/>
      <c r="F130" s="37">
        <v>950.9</v>
      </c>
      <c r="G130" s="43">
        <v>1045.99</v>
      </c>
      <c r="H130" s="42">
        <f t="shared" si="42"/>
        <v>950.9</v>
      </c>
      <c r="I130" s="42">
        <f t="shared" si="43"/>
        <v>1045.99</v>
      </c>
      <c r="J130" s="34"/>
      <c r="K130" s="34"/>
      <c r="L130" s="34" t="s">
        <v>378</v>
      </c>
      <c r="M130" s="32"/>
      <c r="N130" s="34"/>
      <c r="O130" s="34"/>
      <c r="P130" s="34"/>
      <c r="Q130" s="25"/>
      <c r="R130" s="75">
        <f>IFERROR(VLOOKUP(A130,'Customer Details'!$A$4:$C$12,3,FALSE),"")</f>
        <v>0</v>
      </c>
    </row>
    <row r="131" spans="1:18" ht="12" customHeight="1" x14ac:dyDescent="0.4">
      <c r="A131" s="5" t="s">
        <v>110</v>
      </c>
      <c r="B131" s="3">
        <v>1118090</v>
      </c>
      <c r="C131" s="4" t="s">
        <v>304</v>
      </c>
      <c r="D131" s="74">
        <v>1</v>
      </c>
      <c r="E131" s="74"/>
      <c r="F131" s="37">
        <v>978.65600000000006</v>
      </c>
      <c r="G131" s="43">
        <v>1076.5216</v>
      </c>
      <c r="H131" s="42">
        <f t="shared" si="42"/>
        <v>978.65600000000006</v>
      </c>
      <c r="I131" s="42">
        <f t="shared" si="43"/>
        <v>1076.5216000000003</v>
      </c>
      <c r="J131" s="34"/>
      <c r="K131" s="34"/>
      <c r="L131" s="34" t="s">
        <v>378</v>
      </c>
      <c r="M131" s="32"/>
      <c r="N131" s="34"/>
      <c r="O131" s="34"/>
      <c r="P131" s="34"/>
      <c r="Q131" s="25"/>
      <c r="R131" s="75">
        <f>IFERROR(VLOOKUP(A131,'Customer Details'!$A$4:$C$12,3,FALSE),"")</f>
        <v>0</v>
      </c>
    </row>
    <row r="132" spans="1:18" s="118" customFormat="1" ht="24" customHeight="1" x14ac:dyDescent="0.25">
      <c r="A132" s="107"/>
      <c r="B132" s="107" t="s">
        <v>35</v>
      </c>
      <c r="C132" s="108"/>
      <c r="D132" s="109"/>
      <c r="E132" s="109"/>
      <c r="F132" s="119"/>
      <c r="G132" s="120"/>
      <c r="H132" s="120"/>
      <c r="I132" s="120"/>
      <c r="J132" s="114"/>
      <c r="K132" s="115"/>
      <c r="L132" s="114"/>
      <c r="M132" s="114"/>
      <c r="N132" s="114"/>
      <c r="O132" s="114"/>
      <c r="P132" s="114" t="s">
        <v>378</v>
      </c>
      <c r="Q132" s="130"/>
      <c r="R132" s="131" t="str">
        <f>IFERROR(VLOOKUP(A132,'Customer Details'!$A$4:$C$12,3,FALSE),"")</f>
        <v/>
      </c>
    </row>
    <row r="133" spans="1:18" ht="12" customHeight="1" x14ac:dyDescent="0.35">
      <c r="A133" s="5" t="s">
        <v>110</v>
      </c>
      <c r="B133" s="3">
        <v>1037384</v>
      </c>
      <c r="C133" s="3" t="s">
        <v>305</v>
      </c>
      <c r="D133" s="2">
        <v>1</v>
      </c>
      <c r="F133" s="37">
        <v>581.84800000000007</v>
      </c>
      <c r="G133" s="39">
        <v>640.03280000000007</v>
      </c>
      <c r="H133" s="42">
        <f t="shared" ref="H133:H137" si="44">IFERROR(F133*(1-R133),"")</f>
        <v>581.84800000000007</v>
      </c>
      <c r="I133" s="42">
        <f t="shared" ref="I133:I137" si="45">IFERROR(H133*1.1,"")</f>
        <v>640.03280000000018</v>
      </c>
      <c r="J133" s="32"/>
      <c r="M133" s="32"/>
      <c r="P133" s="33" t="s">
        <v>378</v>
      </c>
      <c r="R133" s="75">
        <f>IFERROR(VLOOKUP(A133,'Customer Details'!$A$4:$C$12,3,FALSE),"")</f>
        <v>0</v>
      </c>
    </row>
    <row r="134" spans="1:18" ht="12" customHeight="1" x14ac:dyDescent="0.35">
      <c r="A134" s="5" t="s">
        <v>110</v>
      </c>
      <c r="B134" s="3">
        <v>1039363</v>
      </c>
      <c r="C134" s="3" t="s">
        <v>306</v>
      </c>
      <c r="D134" s="2">
        <v>1</v>
      </c>
      <c r="F134" s="37">
        <v>601.38</v>
      </c>
      <c r="G134" s="39">
        <v>661.51800000000003</v>
      </c>
      <c r="H134" s="42">
        <f t="shared" si="44"/>
        <v>601.38</v>
      </c>
      <c r="I134" s="42">
        <f t="shared" si="45"/>
        <v>661.51800000000003</v>
      </c>
      <c r="J134" s="32"/>
      <c r="M134" s="32"/>
      <c r="P134" s="33" t="s">
        <v>378</v>
      </c>
      <c r="R134" s="75">
        <f>IFERROR(VLOOKUP(A134,'Customer Details'!$A$4:$C$12,3,FALSE),"")</f>
        <v>0</v>
      </c>
    </row>
    <row r="135" spans="1:18" ht="12" customHeight="1" x14ac:dyDescent="0.35">
      <c r="A135" s="5" t="s">
        <v>110</v>
      </c>
      <c r="B135" s="3">
        <v>1041374</v>
      </c>
      <c r="C135" s="3" t="s">
        <v>134</v>
      </c>
      <c r="D135" s="2">
        <v>1</v>
      </c>
      <c r="F135" s="37">
        <v>642.5</v>
      </c>
      <c r="G135" s="39">
        <v>706.75</v>
      </c>
      <c r="H135" s="42">
        <f t="shared" si="44"/>
        <v>642.5</v>
      </c>
      <c r="I135" s="42">
        <f t="shared" si="45"/>
        <v>706.75000000000011</v>
      </c>
      <c r="J135" s="32"/>
      <c r="M135" s="32"/>
      <c r="P135" s="33" t="s">
        <v>378</v>
      </c>
      <c r="R135" s="75">
        <f>IFERROR(VLOOKUP(A135,'Customer Details'!$A$4:$C$12,3,FALSE),"")</f>
        <v>0</v>
      </c>
    </row>
    <row r="136" spans="1:18" ht="12" customHeight="1" x14ac:dyDescent="0.35">
      <c r="A136" s="5" t="s">
        <v>110</v>
      </c>
      <c r="B136" s="3">
        <v>1045314</v>
      </c>
      <c r="C136" s="3" t="s">
        <v>7</v>
      </c>
      <c r="D136" s="2">
        <v>1</v>
      </c>
      <c r="F136" s="37">
        <v>704.18000000000006</v>
      </c>
      <c r="G136" s="39">
        <v>774.59800000000007</v>
      </c>
      <c r="H136" s="42">
        <f t="shared" si="44"/>
        <v>704.18000000000006</v>
      </c>
      <c r="I136" s="42">
        <f t="shared" si="45"/>
        <v>774.59800000000018</v>
      </c>
      <c r="J136" s="32"/>
      <c r="M136" s="32"/>
      <c r="P136" s="33" t="s">
        <v>378</v>
      </c>
      <c r="R136" s="75">
        <f>IFERROR(VLOOKUP(A136,'Customer Details'!$A$4:$C$12,3,FALSE),"")</f>
        <v>0</v>
      </c>
    </row>
    <row r="137" spans="1:18" ht="12" customHeight="1" x14ac:dyDescent="0.35">
      <c r="A137" s="5" t="s">
        <v>110</v>
      </c>
      <c r="B137" s="3">
        <v>1049430</v>
      </c>
      <c r="C137" s="3" t="s">
        <v>135</v>
      </c>
      <c r="D137" s="2">
        <v>1</v>
      </c>
      <c r="F137" s="37">
        <v>751.46800000000007</v>
      </c>
      <c r="G137" s="39">
        <v>826.61480000000006</v>
      </c>
      <c r="H137" s="42">
        <f t="shared" si="44"/>
        <v>751.46800000000007</v>
      </c>
      <c r="I137" s="42">
        <f t="shared" si="45"/>
        <v>826.61480000000017</v>
      </c>
      <c r="J137" s="32"/>
      <c r="M137" s="32"/>
      <c r="P137" s="33" t="s">
        <v>378</v>
      </c>
      <c r="R137" s="75">
        <f>IFERROR(VLOOKUP(A137,'Customer Details'!$A$4:$C$12,3,FALSE),"")</f>
        <v>0</v>
      </c>
    </row>
    <row r="138" spans="1:18" s="118" customFormat="1" ht="24" customHeight="1" x14ac:dyDescent="0.25">
      <c r="A138" s="107"/>
      <c r="B138" s="107" t="s">
        <v>82</v>
      </c>
      <c r="C138" s="108"/>
      <c r="D138" s="109"/>
      <c r="E138" s="109"/>
      <c r="F138" s="119"/>
      <c r="G138" s="120"/>
      <c r="H138" s="120"/>
      <c r="I138" s="120"/>
      <c r="J138" s="114"/>
      <c r="K138" s="115"/>
      <c r="L138" s="114"/>
      <c r="M138" s="114"/>
      <c r="N138" s="114"/>
      <c r="O138" s="114"/>
      <c r="P138" s="114" t="s">
        <v>378</v>
      </c>
      <c r="Q138" s="130"/>
      <c r="R138" s="131" t="str">
        <f>IFERROR(VLOOKUP(A138,'Customer Details'!$A$4:$C$12,3,FALSE),"")</f>
        <v/>
      </c>
    </row>
    <row r="139" spans="1:18" ht="12" customHeight="1" x14ac:dyDescent="0.35">
      <c r="A139" s="5" t="s">
        <v>110</v>
      </c>
      <c r="B139" s="3">
        <v>1162023</v>
      </c>
      <c r="C139" s="3" t="s">
        <v>142</v>
      </c>
      <c r="D139" s="2">
        <v>1</v>
      </c>
      <c r="E139" s="2" t="s">
        <v>545</v>
      </c>
      <c r="F139" s="37">
        <v>617.82799999999997</v>
      </c>
      <c r="G139" s="39">
        <v>679.61080000000004</v>
      </c>
      <c r="H139" s="42">
        <f t="shared" ref="H139:H141" si="46">IFERROR(F139*(1-R139),"")</f>
        <v>617.82799999999997</v>
      </c>
      <c r="I139" s="42">
        <f t="shared" ref="I139:I141" si="47">IFERROR(H139*1.1,"")</f>
        <v>679.61080000000004</v>
      </c>
      <c r="J139" s="32"/>
      <c r="L139" s="33" t="s">
        <v>378</v>
      </c>
      <c r="M139" s="32"/>
      <c r="P139" s="33" t="s">
        <v>378</v>
      </c>
      <c r="R139" s="75">
        <f>IFERROR(VLOOKUP(A139,'Customer Details'!$A$4:$C$12,3,FALSE),"")</f>
        <v>0</v>
      </c>
    </row>
    <row r="140" spans="1:18" ht="12" customHeight="1" x14ac:dyDescent="0.35">
      <c r="A140" s="5" t="s">
        <v>110</v>
      </c>
      <c r="B140" s="3">
        <v>1166025</v>
      </c>
      <c r="C140" s="3" t="s">
        <v>141</v>
      </c>
      <c r="D140" s="2">
        <v>1</v>
      </c>
      <c r="F140" s="37">
        <v>817.26</v>
      </c>
      <c r="G140" s="39">
        <v>898.98599999999999</v>
      </c>
      <c r="H140" s="42">
        <f t="shared" si="46"/>
        <v>817.26</v>
      </c>
      <c r="I140" s="42">
        <f t="shared" si="47"/>
        <v>898.9860000000001</v>
      </c>
      <c r="J140" s="32"/>
      <c r="L140" s="33" t="s">
        <v>378</v>
      </c>
      <c r="M140" s="32"/>
      <c r="P140" s="33" t="s">
        <v>378</v>
      </c>
      <c r="R140" s="75">
        <f>IFERROR(VLOOKUP(A140,'Customer Details'!$A$4:$C$12,3,FALSE),"")</f>
        <v>0</v>
      </c>
    </row>
    <row r="141" spans="1:18" ht="12" customHeight="1" x14ac:dyDescent="0.35">
      <c r="A141" s="5" t="s">
        <v>110</v>
      </c>
      <c r="B141" s="3">
        <v>1167017</v>
      </c>
      <c r="C141" s="3" t="s">
        <v>307</v>
      </c>
      <c r="D141" s="2">
        <v>1</v>
      </c>
      <c r="F141" s="37">
        <v>977.62800000000004</v>
      </c>
      <c r="G141" s="39">
        <v>1075.3907999999999</v>
      </c>
      <c r="H141" s="42">
        <f t="shared" si="46"/>
        <v>977.62800000000004</v>
      </c>
      <c r="I141" s="42">
        <f t="shared" si="47"/>
        <v>1075.3908000000001</v>
      </c>
      <c r="J141" s="32"/>
      <c r="L141" s="33" t="s">
        <v>378</v>
      </c>
      <c r="M141" s="32"/>
      <c r="P141" s="33" t="s">
        <v>378</v>
      </c>
      <c r="R141" s="75">
        <f>IFERROR(VLOOKUP(A141,'Customer Details'!$A$4:$C$12,3,FALSE),"")</f>
        <v>0</v>
      </c>
    </row>
    <row r="142" spans="1:18" s="118" customFormat="1" ht="24" customHeight="1" x14ac:dyDescent="0.25">
      <c r="A142" s="107"/>
      <c r="B142" s="107" t="s">
        <v>178</v>
      </c>
      <c r="C142" s="108"/>
      <c r="D142" s="109"/>
      <c r="E142" s="109"/>
      <c r="F142" s="119"/>
      <c r="G142" s="120"/>
      <c r="H142" s="120"/>
      <c r="I142" s="120"/>
      <c r="J142" s="114"/>
      <c r="K142" s="115"/>
      <c r="L142" s="114"/>
      <c r="M142" s="114"/>
      <c r="N142" s="114"/>
      <c r="O142" s="114"/>
      <c r="P142" s="114" t="s">
        <v>378</v>
      </c>
      <c r="Q142" s="130"/>
      <c r="R142" s="131" t="str">
        <f>IFERROR(VLOOKUP(A142,'Customer Details'!$A$4:$C$12,3,FALSE),"")</f>
        <v/>
      </c>
    </row>
    <row r="143" spans="1:18" ht="12" customHeight="1" x14ac:dyDescent="0.35">
      <c r="A143" s="5" t="s">
        <v>110</v>
      </c>
      <c r="B143" s="4">
        <v>1161117</v>
      </c>
      <c r="C143" s="3" t="s">
        <v>5</v>
      </c>
      <c r="D143" s="2">
        <v>1</v>
      </c>
      <c r="F143" s="37">
        <v>815.20400000000006</v>
      </c>
      <c r="G143" s="39">
        <v>896.72439999999995</v>
      </c>
      <c r="H143" s="42">
        <f t="shared" ref="H143:H145" si="48">IFERROR(F143*(1-R143),"")</f>
        <v>815.20400000000006</v>
      </c>
      <c r="I143" s="42">
        <f t="shared" ref="I143:I145" si="49">IFERROR(H143*1.1,"")</f>
        <v>896.72440000000017</v>
      </c>
      <c r="L143" s="32" t="s">
        <v>378</v>
      </c>
      <c r="P143" s="32" t="s">
        <v>378</v>
      </c>
      <c r="R143" s="75">
        <f>IFERROR(VLOOKUP(A143,'Customer Details'!$A$4:$C$12,3,FALSE),"")</f>
        <v>0</v>
      </c>
    </row>
    <row r="144" spans="1:18" ht="12" customHeight="1" x14ac:dyDescent="0.35">
      <c r="A144" s="5" t="s">
        <v>110</v>
      </c>
      <c r="B144" s="4">
        <v>1165102</v>
      </c>
      <c r="C144" s="3" t="s">
        <v>105</v>
      </c>
      <c r="D144" s="2">
        <v>1</v>
      </c>
      <c r="F144" s="37">
        <v>968.37599999999998</v>
      </c>
      <c r="G144" s="39">
        <v>1065.2136</v>
      </c>
      <c r="H144" s="42">
        <f t="shared" si="48"/>
        <v>968.37599999999998</v>
      </c>
      <c r="I144" s="42">
        <f t="shared" si="49"/>
        <v>1065.2136</v>
      </c>
      <c r="L144" s="32" t="s">
        <v>378</v>
      </c>
      <c r="P144" s="32" t="s">
        <v>378</v>
      </c>
      <c r="R144" s="75">
        <f>IFERROR(VLOOKUP(A144,'Customer Details'!$A$4:$C$12,3,FALSE),"")</f>
        <v>0</v>
      </c>
    </row>
    <row r="145" spans="1:18" ht="12" customHeight="1" x14ac:dyDescent="0.35">
      <c r="A145" s="5" t="s">
        <v>110</v>
      </c>
      <c r="B145" s="4">
        <v>1167039</v>
      </c>
      <c r="C145" s="3" t="s">
        <v>102</v>
      </c>
      <c r="D145" s="2">
        <v>1</v>
      </c>
      <c r="F145" s="37">
        <v>1131.828</v>
      </c>
      <c r="G145" s="39">
        <v>1245.0108</v>
      </c>
      <c r="H145" s="42">
        <f t="shared" si="48"/>
        <v>1131.828</v>
      </c>
      <c r="I145" s="42">
        <f t="shared" si="49"/>
        <v>1245.0108</v>
      </c>
      <c r="L145" s="32" t="s">
        <v>378</v>
      </c>
      <c r="P145" s="32" t="s">
        <v>378</v>
      </c>
      <c r="R145" s="75">
        <f>IFERROR(VLOOKUP(A145,'Customer Details'!$A$4:$C$12,3,FALSE),"")</f>
        <v>0</v>
      </c>
    </row>
    <row r="146" spans="1:18" s="118" customFormat="1" ht="24" customHeight="1" x14ac:dyDescent="0.25">
      <c r="A146" s="107"/>
      <c r="B146" s="107" t="s">
        <v>180</v>
      </c>
      <c r="C146" s="108"/>
      <c r="D146" s="109"/>
      <c r="E146" s="109"/>
      <c r="F146" s="119"/>
      <c r="G146" s="120"/>
      <c r="H146" s="120"/>
      <c r="I146" s="120"/>
      <c r="J146" s="114"/>
      <c r="K146" s="115"/>
      <c r="L146" s="114"/>
      <c r="M146" s="114"/>
      <c r="N146" s="114"/>
      <c r="O146" s="114"/>
      <c r="P146" s="114"/>
      <c r="Q146" s="130"/>
      <c r="R146" s="131" t="str">
        <f>IFERROR(VLOOKUP(A146,'Customer Details'!$A$4:$C$12,3,FALSE),"")</f>
        <v/>
      </c>
    </row>
    <row r="147" spans="1:18" ht="12" customHeight="1" x14ac:dyDescent="0.35">
      <c r="A147" s="5" t="s">
        <v>110</v>
      </c>
      <c r="B147" s="18">
        <v>1181068</v>
      </c>
      <c r="C147" s="16" t="s">
        <v>58</v>
      </c>
      <c r="D147" s="17">
        <v>1</v>
      </c>
      <c r="E147" s="17"/>
      <c r="F147" s="37">
        <v>905.66800000000001</v>
      </c>
      <c r="G147" s="43">
        <v>996.23480000000006</v>
      </c>
      <c r="H147" s="42">
        <f t="shared" ref="H147:H150" si="50">IFERROR(F147*(1-R147),"")</f>
        <v>905.66800000000001</v>
      </c>
      <c r="I147" s="42">
        <f t="shared" ref="I147:I150" si="51">IFERROR(H147*1.1,"")</f>
        <v>996.23480000000006</v>
      </c>
      <c r="L147" s="32" t="s">
        <v>378</v>
      </c>
      <c r="Q147" s="17"/>
      <c r="R147" s="77">
        <f>IFERROR(VLOOKUP(A147,'Customer Details'!$A$4:$C$12,3,FALSE),"")</f>
        <v>0</v>
      </c>
    </row>
    <row r="148" spans="1:18" ht="12" customHeight="1" x14ac:dyDescent="0.35">
      <c r="A148" s="5" t="s">
        <v>110</v>
      </c>
      <c r="B148" s="18">
        <v>1183057</v>
      </c>
      <c r="C148" s="16" t="s">
        <v>57</v>
      </c>
      <c r="D148" s="17">
        <v>1</v>
      </c>
      <c r="E148" s="17"/>
      <c r="F148" s="37">
        <v>1086.596</v>
      </c>
      <c r="G148" s="43">
        <v>1195.2556000000002</v>
      </c>
      <c r="H148" s="42">
        <f t="shared" si="50"/>
        <v>1086.596</v>
      </c>
      <c r="I148" s="42">
        <f t="shared" si="51"/>
        <v>1195.2556000000002</v>
      </c>
      <c r="L148" s="32" t="s">
        <v>378</v>
      </c>
      <c r="Q148" s="17"/>
      <c r="R148" s="77">
        <f>IFERROR(VLOOKUP(A148,'Customer Details'!$A$4:$C$12,3,FALSE),"")</f>
        <v>0</v>
      </c>
    </row>
    <row r="149" spans="1:18" ht="12" customHeight="1" x14ac:dyDescent="0.35">
      <c r="A149" s="5" t="s">
        <v>110</v>
      </c>
      <c r="B149" s="18">
        <v>1184058</v>
      </c>
      <c r="C149" s="16" t="s">
        <v>56</v>
      </c>
      <c r="D149" s="17">
        <v>1</v>
      </c>
      <c r="E149" s="2" t="s">
        <v>545</v>
      </c>
      <c r="F149" s="37">
        <v>1123.604</v>
      </c>
      <c r="G149" s="43">
        <v>1235.9644000000001</v>
      </c>
      <c r="H149" s="42">
        <f t="shared" si="50"/>
        <v>1123.604</v>
      </c>
      <c r="I149" s="42">
        <f t="shared" si="51"/>
        <v>1235.9644000000001</v>
      </c>
      <c r="L149" s="32" t="s">
        <v>378</v>
      </c>
      <c r="P149" s="32"/>
      <c r="Q149" s="17"/>
      <c r="R149" s="77">
        <f>IFERROR(VLOOKUP(A149,'Customer Details'!$A$4:$C$12,3,FALSE),"")</f>
        <v>0</v>
      </c>
    </row>
    <row r="150" spans="1:18" ht="12" customHeight="1" x14ac:dyDescent="0.35">
      <c r="A150" s="5" t="s">
        <v>110</v>
      </c>
      <c r="B150" s="18">
        <v>1184063</v>
      </c>
      <c r="C150" s="3" t="s">
        <v>431</v>
      </c>
      <c r="D150" s="17">
        <v>1</v>
      </c>
      <c r="E150" s="2" t="s">
        <v>545</v>
      </c>
      <c r="F150" s="37">
        <v>1149.3040000000001</v>
      </c>
      <c r="G150" s="43">
        <v>1264.2344000000001</v>
      </c>
      <c r="H150" s="42">
        <f t="shared" si="50"/>
        <v>1149.3040000000001</v>
      </c>
      <c r="I150" s="42">
        <f t="shared" si="51"/>
        <v>1264.2344000000003</v>
      </c>
      <c r="L150" s="32" t="s">
        <v>378</v>
      </c>
      <c r="P150" s="32"/>
      <c r="Q150" s="17"/>
      <c r="R150" s="77">
        <f>IFERROR(VLOOKUP(A150,'Customer Details'!$A$4:$C$12,3,FALSE),"")</f>
        <v>0</v>
      </c>
    </row>
    <row r="151" spans="1:18" s="118" customFormat="1" ht="24" customHeight="1" x14ac:dyDescent="0.25">
      <c r="A151" s="107"/>
      <c r="B151" s="107" t="s">
        <v>182</v>
      </c>
      <c r="C151" s="108"/>
      <c r="D151" s="109"/>
      <c r="E151" s="109"/>
      <c r="F151" s="119"/>
      <c r="G151" s="120"/>
      <c r="H151" s="120"/>
      <c r="I151" s="120"/>
      <c r="J151" s="114"/>
      <c r="K151" s="115"/>
      <c r="L151" s="114"/>
      <c r="M151" s="114"/>
      <c r="N151" s="114"/>
      <c r="O151" s="114"/>
      <c r="P151" s="114" t="s">
        <v>378</v>
      </c>
      <c r="Q151" s="130"/>
      <c r="R151" s="131" t="str">
        <f>IFERROR(VLOOKUP(A151,'Customer Details'!$A$4:$C$12,3,FALSE),"")</f>
        <v/>
      </c>
    </row>
    <row r="152" spans="1:18" ht="12" customHeight="1" x14ac:dyDescent="0.35">
      <c r="A152" s="5" t="s">
        <v>110</v>
      </c>
      <c r="B152" s="18">
        <v>1162002</v>
      </c>
      <c r="C152" s="16" t="s">
        <v>308</v>
      </c>
      <c r="D152" s="17">
        <v>1</v>
      </c>
      <c r="E152" s="2" t="s">
        <v>545</v>
      </c>
      <c r="F152" s="37">
        <v>910.80799999999999</v>
      </c>
      <c r="G152" s="39">
        <v>1001.8888000000001</v>
      </c>
      <c r="H152" s="42">
        <f t="shared" ref="H152:H155" si="52">IFERROR(F152*(1-R152),"")</f>
        <v>910.80799999999999</v>
      </c>
      <c r="I152" s="42">
        <f t="shared" ref="I152:I155" si="53">IFERROR(H152*1.1,"")</f>
        <v>1001.8888000000001</v>
      </c>
      <c r="L152" s="32" t="s">
        <v>378</v>
      </c>
      <c r="P152" s="33" t="s">
        <v>378</v>
      </c>
      <c r="Q152" s="17"/>
      <c r="R152" s="77">
        <f>IFERROR(VLOOKUP(A152,'Customer Details'!$A$4:$C$12,3,FALSE),"")</f>
        <v>0</v>
      </c>
    </row>
    <row r="153" spans="1:18" ht="12" customHeight="1" x14ac:dyDescent="0.35">
      <c r="A153" s="5" t="s">
        <v>110</v>
      </c>
      <c r="B153" s="18">
        <v>1163004</v>
      </c>
      <c r="C153" s="16" t="s">
        <v>145</v>
      </c>
      <c r="D153" s="17">
        <v>1</v>
      </c>
      <c r="E153" s="17"/>
      <c r="F153" s="37">
        <v>1023.888</v>
      </c>
      <c r="G153" s="39">
        <v>1126.2767999999999</v>
      </c>
      <c r="H153" s="42">
        <f t="shared" si="52"/>
        <v>1023.888</v>
      </c>
      <c r="I153" s="42">
        <f t="shared" si="53"/>
        <v>1126.2768000000001</v>
      </c>
      <c r="L153" s="32" t="s">
        <v>378</v>
      </c>
      <c r="P153" s="33" t="s">
        <v>378</v>
      </c>
      <c r="Q153" s="17"/>
      <c r="R153" s="77">
        <f>IFERROR(VLOOKUP(A153,'Customer Details'!$A$4:$C$12,3,FALSE),"")</f>
        <v>0</v>
      </c>
    </row>
    <row r="154" spans="1:18" ht="12" customHeight="1" x14ac:dyDescent="0.35">
      <c r="A154" s="5" t="s">
        <v>110</v>
      </c>
      <c r="B154" s="18">
        <v>1166002</v>
      </c>
      <c r="C154" s="16" t="s">
        <v>60</v>
      </c>
      <c r="D154" s="17">
        <v>1</v>
      </c>
      <c r="E154" s="2" t="s">
        <v>545</v>
      </c>
      <c r="F154" s="37">
        <v>1173.9760000000001</v>
      </c>
      <c r="G154" s="39">
        <v>1291.3736000000001</v>
      </c>
      <c r="H154" s="42">
        <f t="shared" si="52"/>
        <v>1173.9760000000001</v>
      </c>
      <c r="I154" s="42">
        <f t="shared" si="53"/>
        <v>1291.3736000000001</v>
      </c>
      <c r="L154" s="32" t="s">
        <v>378</v>
      </c>
      <c r="P154" s="33" t="s">
        <v>378</v>
      </c>
      <c r="Q154" s="17"/>
      <c r="R154" s="77">
        <f>IFERROR(VLOOKUP(A154,'Customer Details'!$A$4:$C$12,3,FALSE),"")</f>
        <v>0</v>
      </c>
    </row>
    <row r="155" spans="1:18" ht="12" customHeight="1" x14ac:dyDescent="0.35">
      <c r="A155" s="5" t="s">
        <v>110</v>
      </c>
      <c r="B155" s="18">
        <v>1167003</v>
      </c>
      <c r="C155" s="16" t="s">
        <v>61</v>
      </c>
      <c r="D155" s="17">
        <v>1</v>
      </c>
      <c r="E155" s="17"/>
      <c r="F155" s="37">
        <v>1220.2360000000001</v>
      </c>
      <c r="G155" s="39">
        <v>1342.2596000000001</v>
      </c>
      <c r="H155" s="42">
        <f t="shared" si="52"/>
        <v>1220.2360000000001</v>
      </c>
      <c r="I155" s="42">
        <f t="shared" si="53"/>
        <v>1342.2596000000003</v>
      </c>
      <c r="L155" s="32" t="s">
        <v>378</v>
      </c>
      <c r="P155" s="33" t="s">
        <v>378</v>
      </c>
      <c r="Q155" s="17"/>
      <c r="R155" s="77">
        <f>IFERROR(VLOOKUP(A155,'Customer Details'!$A$4:$C$12,3,FALSE),"")</f>
        <v>0</v>
      </c>
    </row>
    <row r="156" spans="1:18" s="118" customFormat="1" ht="24" customHeight="1" x14ac:dyDescent="0.25">
      <c r="A156" s="107"/>
      <c r="B156" s="107" t="s">
        <v>128</v>
      </c>
      <c r="C156" s="108"/>
      <c r="D156" s="109"/>
      <c r="E156" s="109"/>
      <c r="F156" s="119"/>
      <c r="G156" s="120"/>
      <c r="H156" s="120"/>
      <c r="I156" s="120"/>
      <c r="J156" s="114"/>
      <c r="K156" s="115"/>
      <c r="L156" s="114"/>
      <c r="M156" s="114"/>
      <c r="N156" s="114"/>
      <c r="O156" s="114" t="s">
        <v>378</v>
      </c>
      <c r="P156" s="114"/>
      <c r="Q156" s="130"/>
      <c r="R156" s="131" t="str">
        <f>IFERROR(VLOOKUP(A156,'Customer Details'!$A$4:$C$12,3,FALSE),"")</f>
        <v/>
      </c>
    </row>
    <row r="157" spans="1:18" ht="12" customHeight="1" x14ac:dyDescent="0.35">
      <c r="A157" s="5" t="s">
        <v>110</v>
      </c>
      <c r="B157" s="4">
        <v>1185003</v>
      </c>
      <c r="C157" s="3" t="s">
        <v>309</v>
      </c>
      <c r="D157" s="2">
        <v>1</v>
      </c>
      <c r="E157" s="2" t="s">
        <v>545</v>
      </c>
      <c r="F157" s="37">
        <v>845.01600000000008</v>
      </c>
      <c r="G157" s="43">
        <v>929.51760000000002</v>
      </c>
      <c r="H157" s="42">
        <f t="shared" ref="H157:H158" si="54">IFERROR(F157*(1-R157),"")</f>
        <v>845.01600000000008</v>
      </c>
      <c r="I157" s="42">
        <f t="shared" ref="I157:I158" si="55">IFERROR(H157*1.1,"")</f>
        <v>929.51760000000013</v>
      </c>
      <c r="O157" s="32" t="s">
        <v>378</v>
      </c>
      <c r="R157" s="75">
        <f>IFERROR(VLOOKUP(A157,'Customer Details'!$A$4:$C$12,3,FALSE),"")</f>
        <v>0</v>
      </c>
    </row>
    <row r="158" spans="1:18" ht="12" customHeight="1" x14ac:dyDescent="0.35">
      <c r="A158" s="5" t="s">
        <v>110</v>
      </c>
      <c r="B158" s="4">
        <v>1185011</v>
      </c>
      <c r="C158" s="3" t="s">
        <v>55</v>
      </c>
      <c r="D158" s="2">
        <v>1</v>
      </c>
      <c r="E158" s="2" t="s">
        <v>545</v>
      </c>
      <c r="F158" s="37">
        <v>1043.42</v>
      </c>
      <c r="G158" s="43">
        <v>1147.7619999999999</v>
      </c>
      <c r="H158" s="42">
        <f t="shared" si="54"/>
        <v>1043.42</v>
      </c>
      <c r="I158" s="42">
        <f t="shared" si="55"/>
        <v>1147.7620000000002</v>
      </c>
      <c r="O158" s="32" t="s">
        <v>378</v>
      </c>
      <c r="R158" s="75">
        <f>IFERROR(VLOOKUP(A158,'Customer Details'!$A$4:$C$12,3,FALSE),"")</f>
        <v>0</v>
      </c>
    </row>
    <row r="159" spans="1:18" s="118" customFormat="1" ht="24" customHeight="1" x14ac:dyDescent="0.25">
      <c r="A159" s="107"/>
      <c r="B159" s="107" t="s">
        <v>277</v>
      </c>
      <c r="C159" s="108"/>
      <c r="D159" s="109"/>
      <c r="E159" s="109"/>
      <c r="F159" s="119"/>
      <c r="G159" s="120"/>
      <c r="H159" s="120"/>
      <c r="I159" s="120"/>
      <c r="J159" s="114"/>
      <c r="K159" s="115"/>
      <c r="L159" s="114"/>
      <c r="M159" s="114"/>
      <c r="N159" s="114"/>
      <c r="O159" s="114"/>
      <c r="P159" s="114"/>
      <c r="Q159" s="130" t="s">
        <v>378</v>
      </c>
      <c r="R159" s="131" t="str">
        <f>IFERROR(VLOOKUP(A159,'Customer Details'!$A$4:$C$12,3,FALSE),"")</f>
        <v/>
      </c>
    </row>
    <row r="160" spans="1:18" ht="12" customHeight="1" x14ac:dyDescent="0.35">
      <c r="A160" s="5" t="s">
        <v>465</v>
      </c>
      <c r="B160" s="3">
        <v>1230000</v>
      </c>
      <c r="C160" s="3" t="s">
        <v>158</v>
      </c>
      <c r="D160" s="2">
        <v>1</v>
      </c>
      <c r="F160" s="37">
        <v>484.18799999999999</v>
      </c>
      <c r="G160" s="43">
        <v>532.60680000000002</v>
      </c>
      <c r="H160" s="42">
        <f t="shared" ref="H160:H163" si="56">IFERROR(F160*(1-R160),"")</f>
        <v>484.18799999999999</v>
      </c>
      <c r="I160" s="42">
        <f t="shared" ref="I160:I163" si="57">IFERROR(H160*1.1,"")</f>
        <v>532.60680000000002</v>
      </c>
      <c r="Q160" s="32" t="s">
        <v>378</v>
      </c>
      <c r="R160" s="75">
        <f>IFERROR(VLOOKUP(A160,'Customer Details'!$A$4:$C$12,3,FALSE),"")</f>
        <v>0</v>
      </c>
    </row>
    <row r="161" spans="1:18" ht="12" customHeight="1" x14ac:dyDescent="0.35">
      <c r="A161" s="5" t="s">
        <v>465</v>
      </c>
      <c r="B161" s="3">
        <v>1230002</v>
      </c>
      <c r="C161" s="3" t="s">
        <v>159</v>
      </c>
      <c r="D161" s="2">
        <v>1</v>
      </c>
      <c r="E161" s="2" t="s">
        <v>546</v>
      </c>
      <c r="F161" s="37">
        <v>496.524</v>
      </c>
      <c r="G161" s="43">
        <v>546.17639999999994</v>
      </c>
      <c r="H161" s="42">
        <f t="shared" si="56"/>
        <v>496.524</v>
      </c>
      <c r="I161" s="42">
        <f t="shared" si="57"/>
        <v>546.17640000000006</v>
      </c>
      <c r="Q161" s="32" t="s">
        <v>378</v>
      </c>
      <c r="R161" s="75">
        <f>IFERROR(VLOOKUP(A161,'Customer Details'!$A$4:$C$12,3,FALSE),"")</f>
        <v>0</v>
      </c>
    </row>
    <row r="162" spans="1:18" ht="12" customHeight="1" x14ac:dyDescent="0.35">
      <c r="A162" s="5" t="s">
        <v>465</v>
      </c>
      <c r="B162" s="3">
        <v>1230001</v>
      </c>
      <c r="C162" s="3" t="s">
        <v>160</v>
      </c>
      <c r="D162" s="2">
        <v>1</v>
      </c>
      <c r="F162" s="37">
        <v>597.26800000000003</v>
      </c>
      <c r="G162" s="43">
        <v>656.99480000000005</v>
      </c>
      <c r="H162" s="42">
        <f t="shared" si="56"/>
        <v>597.26800000000003</v>
      </c>
      <c r="I162" s="42">
        <f t="shared" si="57"/>
        <v>656.99480000000005</v>
      </c>
      <c r="Q162" s="32" t="s">
        <v>378</v>
      </c>
      <c r="R162" s="75">
        <f>IFERROR(VLOOKUP(A162,'Customer Details'!$A$4:$C$12,3,FALSE),"")</f>
        <v>0</v>
      </c>
    </row>
    <row r="163" spans="1:18" ht="12" customHeight="1" x14ac:dyDescent="0.35">
      <c r="A163" s="5" t="s">
        <v>465</v>
      </c>
      <c r="B163" s="3">
        <v>1230003</v>
      </c>
      <c r="C163" s="3" t="s">
        <v>161</v>
      </c>
      <c r="D163" s="2">
        <v>1</v>
      </c>
      <c r="E163" s="2" t="s">
        <v>545</v>
      </c>
      <c r="F163" s="37">
        <v>609.60400000000004</v>
      </c>
      <c r="G163" s="43">
        <v>670.56439999999998</v>
      </c>
      <c r="H163" s="42">
        <f t="shared" si="56"/>
        <v>609.60400000000004</v>
      </c>
      <c r="I163" s="42">
        <f t="shared" si="57"/>
        <v>670.56440000000009</v>
      </c>
      <c r="Q163" s="32" t="s">
        <v>378</v>
      </c>
      <c r="R163" s="75">
        <f>IFERROR(VLOOKUP(A163,'Customer Details'!$A$4:$C$12,3,FALSE),"")</f>
        <v>0</v>
      </c>
    </row>
    <row r="164" spans="1:18" s="118" customFormat="1" ht="24" customHeight="1" x14ac:dyDescent="0.25">
      <c r="A164" s="107"/>
      <c r="B164" s="107" t="s">
        <v>302</v>
      </c>
      <c r="C164" s="108"/>
      <c r="D164" s="109"/>
      <c r="E164" s="109"/>
      <c r="F164" s="119"/>
      <c r="G164" s="120"/>
      <c r="H164" s="120"/>
      <c r="I164" s="120"/>
      <c r="J164" s="114"/>
      <c r="K164" s="115"/>
      <c r="L164" s="114"/>
      <c r="M164" s="114"/>
      <c r="N164" s="114"/>
      <c r="O164" s="114"/>
      <c r="P164" s="114"/>
      <c r="Q164" s="130" t="s">
        <v>378</v>
      </c>
      <c r="R164" s="131" t="str">
        <f>IFERROR(VLOOKUP(A164,'Customer Details'!$A$4:$C$12,3,FALSE),"")</f>
        <v/>
      </c>
    </row>
    <row r="165" spans="1:18" ht="12" customHeight="1" x14ac:dyDescent="0.35">
      <c r="A165" s="5" t="s">
        <v>465</v>
      </c>
      <c r="B165" s="3">
        <v>1230030</v>
      </c>
      <c r="C165" s="3" t="s">
        <v>521</v>
      </c>
      <c r="D165" s="2">
        <v>1</v>
      </c>
      <c r="F165" s="37">
        <v>673.34</v>
      </c>
      <c r="G165" s="43">
        <v>740.67399999999998</v>
      </c>
      <c r="H165" s="42">
        <f t="shared" ref="H165:H166" si="58">IFERROR(F165*(1-R165),"")</f>
        <v>673.34</v>
      </c>
      <c r="I165" s="42">
        <f t="shared" ref="I165:I166" si="59">IFERROR(H165*1.1,"")</f>
        <v>740.67400000000009</v>
      </c>
      <c r="Q165" s="32" t="s">
        <v>378</v>
      </c>
      <c r="R165" s="75">
        <f>IFERROR(VLOOKUP(A165,'Customer Details'!$A$4:$C$12,3,FALSE),"")</f>
        <v>0</v>
      </c>
    </row>
    <row r="166" spans="1:18" ht="12" customHeight="1" x14ac:dyDescent="0.35">
      <c r="A166" s="5" t="s">
        <v>465</v>
      </c>
      <c r="B166" s="3">
        <v>1230031</v>
      </c>
      <c r="C166" s="3" t="s">
        <v>4</v>
      </c>
      <c r="D166" s="2">
        <v>1</v>
      </c>
      <c r="F166" s="37">
        <v>794.64400000000001</v>
      </c>
      <c r="G166" s="43">
        <v>874.10839999999996</v>
      </c>
      <c r="H166" s="42">
        <f t="shared" si="58"/>
        <v>794.64400000000001</v>
      </c>
      <c r="I166" s="42">
        <f t="shared" si="59"/>
        <v>874.10840000000007</v>
      </c>
      <c r="Q166" s="32" t="s">
        <v>378</v>
      </c>
      <c r="R166" s="75">
        <f>IFERROR(VLOOKUP(A166,'Customer Details'!$A$4:$C$12,3,FALSE),"")</f>
        <v>0</v>
      </c>
    </row>
    <row r="167" spans="1:18" s="118" customFormat="1" ht="24" customHeight="1" x14ac:dyDescent="0.25">
      <c r="A167" s="107"/>
      <c r="B167" s="107" t="s">
        <v>314</v>
      </c>
      <c r="C167" s="108"/>
      <c r="D167" s="109"/>
      <c r="E167" s="109"/>
      <c r="F167" s="119"/>
      <c r="G167" s="120"/>
      <c r="H167" s="120"/>
      <c r="I167" s="120"/>
      <c r="J167" s="114"/>
      <c r="K167" s="115"/>
      <c r="L167" s="114"/>
      <c r="M167" s="114"/>
      <c r="N167" s="114"/>
      <c r="O167" s="114"/>
      <c r="P167" s="114"/>
      <c r="Q167" s="130"/>
      <c r="R167" s="131" t="str">
        <f>IFERROR(VLOOKUP(A167,'Customer Details'!$A$4:$C$12,3,FALSE),"")</f>
        <v/>
      </c>
    </row>
    <row r="168" spans="1:18" ht="12" customHeight="1" x14ac:dyDescent="0.35">
      <c r="A168" s="5" t="s">
        <v>110</v>
      </c>
      <c r="B168" s="3">
        <v>1210291</v>
      </c>
      <c r="C168" s="3" t="s">
        <v>315</v>
      </c>
      <c r="D168" s="2">
        <v>1</v>
      </c>
      <c r="E168" s="2" t="s">
        <v>545</v>
      </c>
      <c r="F168" s="37">
        <v>358.77199999999999</v>
      </c>
      <c r="G168" s="43">
        <v>394.64920000000001</v>
      </c>
      <c r="H168" s="42">
        <f t="shared" ref="H168:H170" si="60">IFERROR(F168*(1-R168),"")</f>
        <v>358.77199999999999</v>
      </c>
      <c r="I168" s="42">
        <f t="shared" ref="I168:I170" si="61">IFERROR(H168*1.1,"")</f>
        <v>394.64920000000001</v>
      </c>
      <c r="N168" s="33" t="s">
        <v>378</v>
      </c>
      <c r="Q168" s="32"/>
      <c r="R168" s="75">
        <f>IFERROR(VLOOKUP(A168,'Customer Details'!$A$4:$C$12,3,FALSE),"")</f>
        <v>0</v>
      </c>
    </row>
    <row r="169" spans="1:18" ht="12" customHeight="1" x14ac:dyDescent="0.35">
      <c r="A169" s="5" t="s">
        <v>110</v>
      </c>
      <c r="B169" s="3">
        <v>1210292</v>
      </c>
      <c r="C169" s="3" t="s">
        <v>316</v>
      </c>
      <c r="D169" s="2">
        <v>1</v>
      </c>
      <c r="E169" s="2" t="s">
        <v>545</v>
      </c>
      <c r="F169" s="37">
        <v>402.976</v>
      </c>
      <c r="G169" s="43">
        <v>443.27359999999999</v>
      </c>
      <c r="H169" s="42">
        <f t="shared" si="60"/>
        <v>402.976</v>
      </c>
      <c r="I169" s="42">
        <f t="shared" si="61"/>
        <v>443.27360000000004</v>
      </c>
      <c r="N169" s="33" t="s">
        <v>378</v>
      </c>
      <c r="Q169" s="32"/>
      <c r="R169" s="75">
        <f>IFERROR(VLOOKUP(A169,'Customer Details'!$A$4:$C$12,3,FALSE),"")</f>
        <v>0</v>
      </c>
    </row>
    <row r="170" spans="1:18" ht="12" customHeight="1" x14ac:dyDescent="0.35">
      <c r="A170" s="5" t="s">
        <v>110</v>
      </c>
      <c r="B170" s="3">
        <v>1210293</v>
      </c>
      <c r="C170" s="3" t="s">
        <v>317</v>
      </c>
      <c r="D170" s="2">
        <v>1</v>
      </c>
      <c r="E170" s="2" t="s">
        <v>546</v>
      </c>
      <c r="F170" s="37">
        <v>453.34800000000001</v>
      </c>
      <c r="G170" s="43">
        <v>498.68280000000004</v>
      </c>
      <c r="H170" s="42">
        <f t="shared" si="60"/>
        <v>453.34800000000001</v>
      </c>
      <c r="I170" s="42">
        <f t="shared" si="61"/>
        <v>498.68280000000004</v>
      </c>
      <c r="N170" s="33" t="s">
        <v>378</v>
      </c>
      <c r="Q170" s="32"/>
      <c r="R170" s="75">
        <f>IFERROR(VLOOKUP(A170,'Customer Details'!$A$4:$C$12,3,FALSE),"")</f>
        <v>0</v>
      </c>
    </row>
    <row r="171" spans="1:18" s="118" customFormat="1" ht="24" customHeight="1" x14ac:dyDescent="0.25">
      <c r="A171" s="107"/>
      <c r="B171" s="107" t="s">
        <v>12</v>
      </c>
      <c r="C171" s="108"/>
      <c r="D171" s="109"/>
      <c r="E171" s="109"/>
      <c r="F171" s="119"/>
      <c r="G171" s="120"/>
      <c r="H171" s="120"/>
      <c r="I171" s="120"/>
      <c r="J171" s="114"/>
      <c r="K171" s="115"/>
      <c r="L171" s="114"/>
      <c r="M171" s="114"/>
      <c r="N171" s="114"/>
      <c r="O171" s="114"/>
      <c r="P171" s="114"/>
      <c r="Q171" s="130"/>
      <c r="R171" s="131" t="str">
        <f>IFERROR(VLOOKUP(A171,'Customer Details'!$A$4:$C$12,3,FALSE),"")</f>
        <v/>
      </c>
    </row>
    <row r="172" spans="1:18" ht="12" customHeight="1" x14ac:dyDescent="0.35">
      <c r="A172" s="5" t="s">
        <v>110</v>
      </c>
      <c r="B172" s="3">
        <v>1210375</v>
      </c>
      <c r="C172" s="3" t="s">
        <v>13</v>
      </c>
      <c r="D172" s="2">
        <v>1</v>
      </c>
      <c r="E172" s="2" t="s">
        <v>545</v>
      </c>
      <c r="F172" s="37">
        <v>607.548</v>
      </c>
      <c r="G172" s="43">
        <v>668.30280000000005</v>
      </c>
      <c r="H172" s="42">
        <f t="shared" ref="H172:H174" si="62">IFERROR(F172*(1-R172),"")</f>
        <v>607.548</v>
      </c>
      <c r="I172" s="42">
        <f t="shared" ref="I172:I174" si="63">IFERROR(H172*1.1,"")</f>
        <v>668.30280000000005</v>
      </c>
      <c r="N172" s="33" t="s">
        <v>378</v>
      </c>
      <c r="Q172" s="32"/>
      <c r="R172" s="75">
        <f>IFERROR(VLOOKUP(A172,'Customer Details'!$A$4:$C$12,3,FALSE),"")</f>
        <v>0</v>
      </c>
    </row>
    <row r="173" spans="1:18" ht="12" customHeight="1" x14ac:dyDescent="0.35">
      <c r="A173" s="5" t="s">
        <v>110</v>
      </c>
      <c r="B173" s="3">
        <v>1210376</v>
      </c>
      <c r="C173" s="3" t="s">
        <v>14</v>
      </c>
      <c r="D173" s="2">
        <v>1</v>
      </c>
      <c r="E173" s="2" t="s">
        <v>545</v>
      </c>
      <c r="F173" s="37">
        <v>630.16399999999999</v>
      </c>
      <c r="G173" s="43">
        <v>693.18039999999996</v>
      </c>
      <c r="H173" s="42">
        <f t="shared" si="62"/>
        <v>630.16399999999999</v>
      </c>
      <c r="I173" s="42">
        <f t="shared" si="63"/>
        <v>693.18040000000008</v>
      </c>
      <c r="N173" s="33" t="s">
        <v>378</v>
      </c>
      <c r="Q173" s="32"/>
      <c r="R173" s="75">
        <f>IFERROR(VLOOKUP(A173,'Customer Details'!$A$4:$C$12,3,FALSE),"")</f>
        <v>0</v>
      </c>
    </row>
    <row r="174" spans="1:18" ht="12" customHeight="1" x14ac:dyDescent="0.35">
      <c r="A174" s="5" t="s">
        <v>110</v>
      </c>
      <c r="B174" s="3">
        <v>1210377</v>
      </c>
      <c r="C174" s="3" t="s">
        <v>15</v>
      </c>
      <c r="D174" s="2">
        <v>1</v>
      </c>
      <c r="E174" s="2" t="s">
        <v>545</v>
      </c>
      <c r="F174" s="37">
        <v>650.72400000000005</v>
      </c>
      <c r="G174" s="43">
        <v>715.79639999999995</v>
      </c>
      <c r="H174" s="42">
        <f t="shared" si="62"/>
        <v>650.72400000000005</v>
      </c>
      <c r="I174" s="42">
        <f t="shared" si="63"/>
        <v>715.79640000000006</v>
      </c>
      <c r="N174" s="33" t="s">
        <v>378</v>
      </c>
      <c r="Q174" s="32"/>
      <c r="R174" s="75">
        <f>IFERROR(VLOOKUP(A174,'Customer Details'!$A$4:$C$12,3,FALSE),"")</f>
        <v>0</v>
      </c>
    </row>
    <row r="175" spans="1:18" s="1" customFormat="1" ht="12" customHeight="1" x14ac:dyDescent="0.35">
      <c r="B175" s="3"/>
      <c r="C175" s="3"/>
      <c r="D175" s="2"/>
      <c r="E175" s="2"/>
      <c r="F175" s="40"/>
      <c r="G175" s="41"/>
      <c r="H175" s="41"/>
      <c r="I175" s="41"/>
      <c r="J175" s="33"/>
      <c r="K175" s="33"/>
      <c r="L175" s="33"/>
      <c r="M175" s="33"/>
      <c r="N175" s="33"/>
      <c r="O175" s="33"/>
      <c r="P175" s="33"/>
      <c r="Q175" s="2"/>
      <c r="R175" s="75"/>
    </row>
    <row r="177" spans="1:11" x14ac:dyDescent="0.35">
      <c r="A177" s="51" t="s">
        <v>490</v>
      </c>
    </row>
    <row r="178" spans="1:11" x14ac:dyDescent="0.35">
      <c r="A178" s="55" t="s">
        <v>8</v>
      </c>
    </row>
    <row r="180" spans="1:11" x14ac:dyDescent="0.35">
      <c r="A180" s="260" t="s">
        <v>553</v>
      </c>
      <c r="B180" s="260"/>
      <c r="C180" s="260"/>
    </row>
    <row r="181" spans="1:11" x14ac:dyDescent="0.35">
      <c r="A181" s="260" t="s">
        <v>554</v>
      </c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</row>
  </sheetData>
  <sheetProtection algorithmName="SHA-512" hashValue="QridXH2mXQSZg3yebyVt7B9+p38bB1XpUi64lF3jCv/rPHqXJ0ZwXfRuGHI4//7lHAcVKdgVOgiS5Qc+xriyVQ==" saltValue="7ARYGVdmF4UxZcG2G6SKEA==" spinCount="100000" sheet="1" objects="1" scenarios="1" sort="0" autoFilter="0"/>
  <autoFilter ref="A3:R174" xr:uid="{00000000-0009-0000-0000-000001000000}"/>
  <mergeCells count="23">
    <mergeCell ref="B106:C107"/>
    <mergeCell ref="I17:I18"/>
    <mergeCell ref="D17:D18"/>
    <mergeCell ref="E17:E18"/>
    <mergeCell ref="H17:H18"/>
    <mergeCell ref="G17:G18"/>
    <mergeCell ref="F17:F18"/>
    <mergeCell ref="A180:C180"/>
    <mergeCell ref="A181:K181"/>
    <mergeCell ref="P17:P18"/>
    <mergeCell ref="Q17:Q18"/>
    <mergeCell ref="R17:R18"/>
    <mergeCell ref="B17:C18"/>
    <mergeCell ref="A99:A100"/>
    <mergeCell ref="B99:C100"/>
    <mergeCell ref="J17:J18"/>
    <mergeCell ref="K17:K18"/>
    <mergeCell ref="L17:L18"/>
    <mergeCell ref="M17:M18"/>
    <mergeCell ref="N17:N18"/>
    <mergeCell ref="O17:O18"/>
    <mergeCell ref="A17:A18"/>
    <mergeCell ref="A106:A107"/>
  </mergeCells>
  <phoneticPr fontId="0" type="noConversion"/>
  <pageMargins left="0.70866141732283472" right="0.70866141732283472" top="0.19685039370078741" bottom="0.74803149606299213" header="0.31496062992125984" footer="0.31496062992125984"/>
  <pageSetup paperSize="9" fitToHeight="16" orientation="landscape" horizontalDpi="4294967292" verticalDpi="4294967292" r:id="rId1"/>
  <headerFooter alignWithMargins="0">
    <oddFooter>&amp;L&amp;6All prices listed are in Australian Dollars.	Price including GST is based on Australian GST rates.	Prices exclude freight and are subject to Somfy's Terms and Conditions of Trade.&amp;R&amp;6Page &amp;PEffective 1st March 2016Somfy Pty Limited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87"/>
  <sheetViews>
    <sheetView zoomScale="70" zoomScaleNormal="70" workbookViewId="0">
      <pane xSplit="3" ySplit="3" topLeftCell="F4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7.1796875" defaultRowHeight="11.5" x14ac:dyDescent="0.25"/>
  <cols>
    <col min="1" max="1" width="7.1796875" style="2"/>
    <col min="2" max="2" width="11" style="4" customWidth="1"/>
    <col min="3" max="3" width="70.81640625" style="3" customWidth="1"/>
    <col min="4" max="5" width="7.7265625" style="2" customWidth="1"/>
    <col min="6" max="9" width="9.7265625" style="5" customWidth="1"/>
    <col min="10" max="10" width="7.7265625" style="5" customWidth="1"/>
    <col min="11" max="11" width="7.7265625" style="22" customWidth="1"/>
    <col min="12" max="17" width="7.7265625" style="5" customWidth="1"/>
    <col min="18" max="18" width="8.1796875" style="78" customWidth="1"/>
    <col min="19" max="19" width="10.453125" style="5" bestFit="1" customWidth="1"/>
    <col min="20" max="16384" width="7.1796875" style="5"/>
  </cols>
  <sheetData>
    <row r="1" spans="1:18" s="140" customFormat="1" ht="78" customHeight="1" x14ac:dyDescent="0.35">
      <c r="A1" s="133"/>
      <c r="B1" s="134"/>
      <c r="C1" s="135"/>
      <c r="D1" s="133"/>
      <c r="E1" s="133"/>
      <c r="F1" s="136"/>
      <c r="G1" s="137"/>
      <c r="H1" s="137"/>
      <c r="I1" s="137"/>
      <c r="J1" s="138"/>
      <c r="K1" s="138"/>
      <c r="L1" s="135"/>
      <c r="M1" s="138"/>
      <c r="N1" s="138"/>
      <c r="O1" s="138"/>
      <c r="P1" s="138"/>
      <c r="Q1" s="133"/>
      <c r="R1" s="139"/>
    </row>
    <row r="2" spans="1:18" ht="17.5" x14ac:dyDescent="0.35">
      <c r="C2" s="45"/>
      <c r="F2" s="40"/>
      <c r="G2" s="38"/>
      <c r="H2" s="38"/>
      <c r="I2" s="38"/>
      <c r="J2" s="33"/>
      <c r="K2" s="33"/>
      <c r="L2" s="45"/>
      <c r="M2" s="33"/>
      <c r="N2" s="33"/>
      <c r="O2" s="33"/>
      <c r="P2" s="33"/>
      <c r="Q2" s="2"/>
      <c r="R2" s="75"/>
    </row>
    <row r="3" spans="1:18" s="31" customFormat="1" ht="43.5" customHeight="1" x14ac:dyDescent="0.3">
      <c r="A3" s="36" t="s">
        <v>393</v>
      </c>
      <c r="B3" s="36" t="s">
        <v>381</v>
      </c>
      <c r="C3" s="36" t="s">
        <v>382</v>
      </c>
      <c r="D3" s="36" t="s">
        <v>368</v>
      </c>
      <c r="E3" s="36" t="s">
        <v>544</v>
      </c>
      <c r="F3" s="44" t="s">
        <v>671</v>
      </c>
      <c r="G3" s="36" t="s">
        <v>672</v>
      </c>
      <c r="H3" s="36" t="str">
        <f>'Customer Details'!$C2&amp;" Buy Price(ex GST)"</f>
        <v xml:space="preserve"> Buy Price(ex GST)</v>
      </c>
      <c r="I3" s="36" t="str">
        <f>'Customer Details'!$C2&amp;" Buy Price(inc GST)"</f>
        <v xml:space="preserve"> Buy Price(inc GST)</v>
      </c>
      <c r="J3" s="36" t="s">
        <v>371</v>
      </c>
      <c r="K3" s="36" t="s">
        <v>372</v>
      </c>
      <c r="L3" s="36" t="s">
        <v>373</v>
      </c>
      <c r="M3" s="36" t="s">
        <v>380</v>
      </c>
      <c r="N3" s="36" t="s">
        <v>374</v>
      </c>
      <c r="O3" s="36" t="s">
        <v>375</v>
      </c>
      <c r="P3" s="36" t="s">
        <v>376</v>
      </c>
      <c r="Q3" s="36" t="s">
        <v>377</v>
      </c>
      <c r="R3" s="76" t="s">
        <v>449</v>
      </c>
    </row>
    <row r="4" spans="1:18" s="150" customFormat="1" ht="24" customHeight="1" x14ac:dyDescent="0.25">
      <c r="A4" s="141"/>
      <c r="B4" s="141" t="s">
        <v>522</v>
      </c>
      <c r="C4" s="142"/>
      <c r="D4" s="143"/>
      <c r="E4" s="143"/>
      <c r="F4" s="144"/>
      <c r="G4" s="145"/>
      <c r="H4" s="146"/>
      <c r="I4" s="147"/>
      <c r="J4" s="148"/>
      <c r="K4" s="148"/>
      <c r="L4" s="148"/>
      <c r="M4" s="148"/>
      <c r="N4" s="148"/>
      <c r="O4" s="148"/>
      <c r="P4" s="148"/>
      <c r="Q4" s="148"/>
      <c r="R4" s="149"/>
    </row>
    <row r="5" spans="1:18" ht="12" customHeight="1" x14ac:dyDescent="0.25">
      <c r="A5" s="2" t="s">
        <v>448</v>
      </c>
      <c r="B5" s="4">
        <v>1811591</v>
      </c>
      <c r="C5" s="3" t="s">
        <v>543</v>
      </c>
      <c r="D5" s="2">
        <v>1</v>
      </c>
      <c r="F5" s="28">
        <v>317.65199999999999</v>
      </c>
      <c r="G5" s="28">
        <v>349.41719999999998</v>
      </c>
      <c r="H5" s="28">
        <f>IFERROR(F5*(1-R5),"")</f>
        <v>317.65199999999999</v>
      </c>
      <c r="I5" s="28">
        <f>IFERROR(H5*1.1,"")</f>
        <v>349.41720000000004</v>
      </c>
      <c r="J5" s="32" t="s">
        <v>378</v>
      </c>
      <c r="K5" s="32" t="s">
        <v>378</v>
      </c>
      <c r="L5" s="32" t="s">
        <v>378</v>
      </c>
      <c r="M5" s="32" t="s">
        <v>378</v>
      </c>
      <c r="N5" s="32" t="s">
        <v>378</v>
      </c>
      <c r="O5" s="32" t="s">
        <v>378</v>
      </c>
      <c r="P5" s="32" t="s">
        <v>378</v>
      </c>
      <c r="Q5" s="32" t="s">
        <v>378</v>
      </c>
      <c r="R5" s="80">
        <f>IFERROR(VLOOKUP(A5,'Customer Details'!$A$4:$C$11,3,FALSE),"")</f>
        <v>0</v>
      </c>
    </row>
    <row r="6" spans="1:18" s="150" customFormat="1" ht="24" customHeight="1" x14ac:dyDescent="0.25">
      <c r="A6" s="151"/>
      <c r="B6" s="141" t="s">
        <v>525</v>
      </c>
      <c r="C6" s="142"/>
      <c r="D6" s="143"/>
      <c r="E6" s="143"/>
      <c r="F6" s="145"/>
      <c r="G6" s="145"/>
      <c r="H6" s="146"/>
      <c r="I6" s="147"/>
      <c r="J6" s="148"/>
      <c r="K6" s="148"/>
      <c r="L6" s="148"/>
      <c r="M6" s="148"/>
      <c r="N6" s="148"/>
      <c r="O6" s="148"/>
      <c r="P6" s="148"/>
      <c r="Q6" s="148"/>
      <c r="R6" s="149"/>
    </row>
    <row r="7" spans="1:18" s="1" customFormat="1" ht="12" customHeight="1" x14ac:dyDescent="0.25">
      <c r="A7" s="49" t="s">
        <v>448</v>
      </c>
      <c r="B7" s="4">
        <v>1800459</v>
      </c>
      <c r="C7" s="3" t="s">
        <v>506</v>
      </c>
      <c r="D7" s="2">
        <v>1</v>
      </c>
      <c r="E7" s="2"/>
      <c r="F7" s="28">
        <v>93.548000000000002</v>
      </c>
      <c r="G7" s="28">
        <v>102.9028</v>
      </c>
      <c r="H7" s="244">
        <f t="shared" ref="H7:H10" si="0">IFERROR(F7*(1-R7),"")</f>
        <v>93.548000000000002</v>
      </c>
      <c r="I7" s="244">
        <f t="shared" ref="I7:I10" si="1">IFERROR(H7*1.1,"")</f>
        <v>102.90280000000001</v>
      </c>
      <c r="J7" s="32" t="s">
        <v>378</v>
      </c>
      <c r="K7" s="32" t="s">
        <v>378</v>
      </c>
      <c r="L7" s="32" t="s">
        <v>378</v>
      </c>
      <c r="M7" s="32" t="s">
        <v>378</v>
      </c>
      <c r="N7" s="32" t="s">
        <v>378</v>
      </c>
      <c r="O7" s="32" t="s">
        <v>378</v>
      </c>
      <c r="P7" s="32" t="s">
        <v>378</v>
      </c>
      <c r="Q7" s="32" t="s">
        <v>378</v>
      </c>
      <c r="R7" s="80">
        <f>IFERROR(VLOOKUP(A7,'Customer Details'!$A$4:$C$11,3,FALSE),"")</f>
        <v>0</v>
      </c>
    </row>
    <row r="8" spans="1:18" s="1" customFormat="1" ht="12" customHeight="1" x14ac:dyDescent="0.25">
      <c r="A8" s="49" t="s">
        <v>448</v>
      </c>
      <c r="B8" s="4">
        <v>1800460</v>
      </c>
      <c r="C8" s="3" t="s">
        <v>507</v>
      </c>
      <c r="D8" s="2">
        <v>1</v>
      </c>
      <c r="E8" s="2"/>
      <c r="F8" s="28">
        <v>93.548000000000002</v>
      </c>
      <c r="G8" s="28">
        <v>102.9028</v>
      </c>
      <c r="H8" s="244">
        <f t="shared" si="0"/>
        <v>93.548000000000002</v>
      </c>
      <c r="I8" s="244">
        <f t="shared" si="1"/>
        <v>102.90280000000001</v>
      </c>
      <c r="J8" s="32" t="s">
        <v>378</v>
      </c>
      <c r="K8" s="32" t="s">
        <v>378</v>
      </c>
      <c r="L8" s="32" t="s">
        <v>378</v>
      </c>
      <c r="M8" s="32" t="s">
        <v>378</v>
      </c>
      <c r="N8" s="32" t="s">
        <v>378</v>
      </c>
      <c r="O8" s="32" t="s">
        <v>378</v>
      </c>
      <c r="P8" s="32" t="s">
        <v>378</v>
      </c>
      <c r="Q8" s="32" t="s">
        <v>378</v>
      </c>
      <c r="R8" s="80">
        <f>IFERROR(VLOOKUP(A8,'Customer Details'!$A$4:$C$11,3,FALSE),"")</f>
        <v>0</v>
      </c>
    </row>
    <row r="9" spans="1:18" s="1" customFormat="1" ht="12" customHeight="1" x14ac:dyDescent="0.25">
      <c r="A9" s="49" t="s">
        <v>448</v>
      </c>
      <c r="B9" s="4">
        <v>1811431</v>
      </c>
      <c r="C9" s="3" t="s">
        <v>508</v>
      </c>
      <c r="D9" s="2">
        <v>1</v>
      </c>
      <c r="E9" s="2"/>
      <c r="F9" s="28">
        <v>93.548000000000002</v>
      </c>
      <c r="G9" s="28">
        <v>102.9028</v>
      </c>
      <c r="H9" s="244">
        <f t="shared" si="0"/>
        <v>93.548000000000002</v>
      </c>
      <c r="I9" s="244">
        <f t="shared" si="1"/>
        <v>102.90280000000001</v>
      </c>
      <c r="J9" s="32" t="s">
        <v>378</v>
      </c>
      <c r="K9" s="32" t="s">
        <v>378</v>
      </c>
      <c r="L9" s="32" t="s">
        <v>378</v>
      </c>
      <c r="M9" s="32" t="s">
        <v>378</v>
      </c>
      <c r="N9" s="32" t="s">
        <v>378</v>
      </c>
      <c r="O9" s="32" t="s">
        <v>378</v>
      </c>
      <c r="P9" s="32" t="s">
        <v>378</v>
      </c>
      <c r="Q9" s="32" t="s">
        <v>378</v>
      </c>
      <c r="R9" s="80">
        <f>IFERROR(VLOOKUP(A9,'Customer Details'!$A$4:$C$11,3,FALSE),"")</f>
        <v>0</v>
      </c>
    </row>
    <row r="10" spans="1:18" s="1" customFormat="1" ht="12" customHeight="1" x14ac:dyDescent="0.25">
      <c r="A10" s="49" t="s">
        <v>448</v>
      </c>
      <c r="B10" s="4">
        <v>1811432</v>
      </c>
      <c r="C10" s="3" t="s">
        <v>509</v>
      </c>
      <c r="D10" s="2">
        <v>1</v>
      </c>
      <c r="E10" s="2"/>
      <c r="F10" s="28">
        <v>93.548000000000002</v>
      </c>
      <c r="G10" s="28">
        <v>102.9028</v>
      </c>
      <c r="H10" s="244">
        <f t="shared" si="0"/>
        <v>93.548000000000002</v>
      </c>
      <c r="I10" s="244">
        <f t="shared" si="1"/>
        <v>102.90280000000001</v>
      </c>
      <c r="J10" s="32" t="s">
        <v>378</v>
      </c>
      <c r="K10" s="32" t="s">
        <v>378</v>
      </c>
      <c r="L10" s="32" t="s">
        <v>378</v>
      </c>
      <c r="M10" s="32" t="s">
        <v>378</v>
      </c>
      <c r="N10" s="32" t="s">
        <v>378</v>
      </c>
      <c r="O10" s="32" t="s">
        <v>378</v>
      </c>
      <c r="P10" s="32" t="s">
        <v>378</v>
      </c>
      <c r="Q10" s="32" t="s">
        <v>378</v>
      </c>
      <c r="R10" s="80">
        <f>IFERROR(VLOOKUP(A10,'Customer Details'!$A$4:$C$11,3,FALSE),"")</f>
        <v>0</v>
      </c>
    </row>
    <row r="11" spans="1:18" s="150" customFormat="1" ht="24" customHeight="1" x14ac:dyDescent="0.25">
      <c r="A11" s="151"/>
      <c r="B11" s="141" t="s">
        <v>526</v>
      </c>
      <c r="C11" s="142"/>
      <c r="D11" s="143"/>
      <c r="E11" s="143"/>
      <c r="F11" s="145"/>
      <c r="G11" s="145"/>
      <c r="H11" s="145"/>
      <c r="I11" s="145"/>
      <c r="J11" s="148"/>
      <c r="K11" s="148"/>
      <c r="L11" s="148"/>
      <c r="M11" s="148"/>
      <c r="N11" s="148"/>
      <c r="O11" s="148"/>
      <c r="P11" s="148"/>
      <c r="Q11" s="148"/>
      <c r="R11" s="148" t="str">
        <f>IFERROR(VLOOKUP(A11,'Customer Details'!$A$4:$C$11,3,FALSE),"")</f>
        <v/>
      </c>
    </row>
    <row r="12" spans="1:18" s="1" customFormat="1" ht="12" customHeight="1" x14ac:dyDescent="0.25">
      <c r="A12" s="49" t="s">
        <v>448</v>
      </c>
      <c r="B12" s="4">
        <v>1811418</v>
      </c>
      <c r="C12" s="3" t="s">
        <v>510</v>
      </c>
      <c r="D12" s="2">
        <v>1</v>
      </c>
      <c r="E12" s="2"/>
      <c r="F12" s="28">
        <v>104.85600000000001</v>
      </c>
      <c r="G12" s="28">
        <v>115.3416</v>
      </c>
      <c r="H12" s="244">
        <f t="shared" ref="H12:H15" si="2">IFERROR(F12*(1-R12),"")</f>
        <v>104.85600000000001</v>
      </c>
      <c r="I12" s="244">
        <f t="shared" ref="I12:I15" si="3">IFERROR(H12*1.1,"")</f>
        <v>115.34160000000001</v>
      </c>
      <c r="J12" s="32" t="s">
        <v>378</v>
      </c>
      <c r="K12" s="32" t="s">
        <v>378</v>
      </c>
      <c r="L12" s="32" t="s">
        <v>378</v>
      </c>
      <c r="M12" s="32" t="s">
        <v>378</v>
      </c>
      <c r="N12" s="32" t="s">
        <v>378</v>
      </c>
      <c r="O12" s="32" t="s">
        <v>378</v>
      </c>
      <c r="P12" s="32" t="s">
        <v>378</v>
      </c>
      <c r="Q12" s="32" t="s">
        <v>378</v>
      </c>
      <c r="R12" s="80">
        <f>IFERROR(VLOOKUP(A12,'Customer Details'!$A$4:$C$11,3,FALSE),"")</f>
        <v>0</v>
      </c>
    </row>
    <row r="13" spans="1:18" s="1" customFormat="1" ht="12" customHeight="1" x14ac:dyDescent="0.25">
      <c r="A13" s="49" t="s">
        <v>448</v>
      </c>
      <c r="B13" s="4">
        <v>1811419</v>
      </c>
      <c r="C13" s="3" t="s">
        <v>511</v>
      </c>
      <c r="D13" s="2">
        <v>1</v>
      </c>
      <c r="E13" s="2"/>
      <c r="F13" s="28">
        <v>104.85600000000001</v>
      </c>
      <c r="G13" s="28">
        <v>115.3416</v>
      </c>
      <c r="H13" s="244">
        <f t="shared" si="2"/>
        <v>104.85600000000001</v>
      </c>
      <c r="I13" s="244">
        <f t="shared" si="3"/>
        <v>115.34160000000001</v>
      </c>
      <c r="J13" s="32" t="s">
        <v>378</v>
      </c>
      <c r="K13" s="32" t="s">
        <v>378</v>
      </c>
      <c r="L13" s="32" t="s">
        <v>378</v>
      </c>
      <c r="M13" s="32" t="s">
        <v>378</v>
      </c>
      <c r="N13" s="32" t="s">
        <v>378</v>
      </c>
      <c r="O13" s="32" t="s">
        <v>378</v>
      </c>
      <c r="P13" s="32" t="s">
        <v>378</v>
      </c>
      <c r="Q13" s="32" t="s">
        <v>378</v>
      </c>
      <c r="R13" s="80">
        <f>IFERROR(VLOOKUP(A13,'Customer Details'!$A$4:$C$11,3,FALSE),"")</f>
        <v>0</v>
      </c>
    </row>
    <row r="14" spans="1:18" s="1" customFormat="1" ht="12" customHeight="1" x14ac:dyDescent="0.25">
      <c r="A14" s="49" t="s">
        <v>448</v>
      </c>
      <c r="B14" s="4">
        <v>1811433</v>
      </c>
      <c r="C14" s="3" t="s">
        <v>512</v>
      </c>
      <c r="D14" s="2">
        <v>1</v>
      </c>
      <c r="E14" s="2"/>
      <c r="F14" s="28">
        <v>104.85600000000001</v>
      </c>
      <c r="G14" s="28">
        <v>115.3416</v>
      </c>
      <c r="H14" s="244">
        <f t="shared" si="2"/>
        <v>104.85600000000001</v>
      </c>
      <c r="I14" s="244">
        <f t="shared" si="3"/>
        <v>115.34160000000001</v>
      </c>
      <c r="J14" s="32" t="s">
        <v>378</v>
      </c>
      <c r="K14" s="32" t="s">
        <v>378</v>
      </c>
      <c r="L14" s="32" t="s">
        <v>378</v>
      </c>
      <c r="M14" s="32" t="s">
        <v>378</v>
      </c>
      <c r="N14" s="32" t="s">
        <v>378</v>
      </c>
      <c r="O14" s="32" t="s">
        <v>378</v>
      </c>
      <c r="P14" s="32" t="s">
        <v>378</v>
      </c>
      <c r="Q14" s="32" t="s">
        <v>378</v>
      </c>
      <c r="R14" s="80">
        <f>IFERROR(VLOOKUP(A14,'Customer Details'!$A$4:$C$11,3,FALSE),"")</f>
        <v>0</v>
      </c>
    </row>
    <row r="15" spans="1:18" s="1" customFormat="1" ht="12" customHeight="1" x14ac:dyDescent="0.25">
      <c r="A15" s="49" t="s">
        <v>448</v>
      </c>
      <c r="B15" s="4">
        <v>1811434</v>
      </c>
      <c r="C15" s="3" t="s">
        <v>513</v>
      </c>
      <c r="D15" s="2">
        <v>1</v>
      </c>
      <c r="E15" s="2"/>
      <c r="F15" s="28">
        <v>104.85600000000001</v>
      </c>
      <c r="G15" s="28">
        <v>115.3416</v>
      </c>
      <c r="H15" s="244">
        <f t="shared" si="2"/>
        <v>104.85600000000001</v>
      </c>
      <c r="I15" s="244">
        <f t="shared" si="3"/>
        <v>115.34160000000001</v>
      </c>
      <c r="J15" s="32" t="s">
        <v>378</v>
      </c>
      <c r="K15" s="32" t="s">
        <v>378</v>
      </c>
      <c r="L15" s="32" t="s">
        <v>378</v>
      </c>
      <c r="M15" s="32" t="s">
        <v>378</v>
      </c>
      <c r="N15" s="32" t="s">
        <v>378</v>
      </c>
      <c r="O15" s="32" t="s">
        <v>378</v>
      </c>
      <c r="P15" s="32" t="s">
        <v>378</v>
      </c>
      <c r="Q15" s="32" t="s">
        <v>378</v>
      </c>
      <c r="R15" s="80">
        <f>IFERROR(VLOOKUP(A15,'Customer Details'!$A$4:$C$11,3,FALSE),"")</f>
        <v>0</v>
      </c>
    </row>
    <row r="16" spans="1:18" s="150" customFormat="1" ht="24" customHeight="1" x14ac:dyDescent="0.25">
      <c r="A16" s="151"/>
      <c r="B16" s="141" t="s">
        <v>527</v>
      </c>
      <c r="C16" s="142"/>
      <c r="D16" s="143"/>
      <c r="E16" s="143"/>
      <c r="F16" s="145"/>
      <c r="G16" s="145"/>
      <c r="H16" s="145"/>
      <c r="I16" s="145"/>
      <c r="J16" s="148"/>
      <c r="K16" s="148"/>
      <c r="L16" s="148"/>
      <c r="M16" s="148"/>
      <c r="N16" s="148"/>
      <c r="O16" s="148"/>
      <c r="P16" s="148"/>
      <c r="Q16" s="148"/>
      <c r="R16" s="148" t="str">
        <f>IFERROR(VLOOKUP(A16,'Customer Details'!$A$4:$C$11,3,FALSE),"")</f>
        <v/>
      </c>
    </row>
    <row r="17" spans="1:18" s="1" customFormat="1" ht="12" customHeight="1" x14ac:dyDescent="0.25">
      <c r="A17" s="49" t="s">
        <v>448</v>
      </c>
      <c r="B17" s="4">
        <v>1811420</v>
      </c>
      <c r="C17" s="3" t="s">
        <v>514</v>
      </c>
      <c r="D17" s="2">
        <v>1</v>
      </c>
      <c r="E17" s="2"/>
      <c r="F17" s="28">
        <v>140.83600000000001</v>
      </c>
      <c r="G17" s="28">
        <v>154.9196</v>
      </c>
      <c r="H17" s="244">
        <f t="shared" ref="H17:H20" si="4">IFERROR(F17*(1-R17),"")</f>
        <v>140.83600000000001</v>
      </c>
      <c r="I17" s="244">
        <f t="shared" ref="I17:I20" si="5">IFERROR(H17*1.1,"")</f>
        <v>154.91960000000003</v>
      </c>
      <c r="J17" s="32" t="s">
        <v>378</v>
      </c>
      <c r="K17" s="32" t="s">
        <v>378</v>
      </c>
      <c r="L17" s="32" t="s">
        <v>378</v>
      </c>
      <c r="M17" s="32" t="s">
        <v>378</v>
      </c>
      <c r="N17" s="32" t="s">
        <v>378</v>
      </c>
      <c r="O17" s="32" t="s">
        <v>378</v>
      </c>
      <c r="P17" s="32" t="s">
        <v>378</v>
      </c>
      <c r="Q17" s="32" t="s">
        <v>378</v>
      </c>
      <c r="R17" s="80">
        <f>IFERROR(VLOOKUP(A17,'Customer Details'!$A$4:$C$11,3,FALSE),"")</f>
        <v>0</v>
      </c>
    </row>
    <row r="18" spans="1:18" s="1" customFormat="1" ht="12" customHeight="1" x14ac:dyDescent="0.25">
      <c r="A18" s="49" t="s">
        <v>448</v>
      </c>
      <c r="B18" s="4">
        <v>1811421</v>
      </c>
      <c r="C18" s="3" t="s">
        <v>515</v>
      </c>
      <c r="D18" s="2">
        <v>1</v>
      </c>
      <c r="E18" s="2"/>
      <c r="F18" s="28">
        <v>140.83600000000001</v>
      </c>
      <c r="G18" s="28">
        <v>154.9196</v>
      </c>
      <c r="H18" s="244">
        <f t="shared" si="4"/>
        <v>140.83600000000001</v>
      </c>
      <c r="I18" s="244">
        <f t="shared" si="5"/>
        <v>154.91960000000003</v>
      </c>
      <c r="J18" s="32" t="s">
        <v>378</v>
      </c>
      <c r="K18" s="32" t="s">
        <v>378</v>
      </c>
      <c r="L18" s="32" t="s">
        <v>378</v>
      </c>
      <c r="M18" s="32" t="s">
        <v>378</v>
      </c>
      <c r="N18" s="32" t="s">
        <v>378</v>
      </c>
      <c r="O18" s="32" t="s">
        <v>378</v>
      </c>
      <c r="P18" s="32" t="s">
        <v>378</v>
      </c>
      <c r="Q18" s="32" t="s">
        <v>378</v>
      </c>
      <c r="R18" s="80">
        <f>IFERROR(VLOOKUP(A18,'Customer Details'!$A$4:$C$11,3,FALSE),"")</f>
        <v>0</v>
      </c>
    </row>
    <row r="19" spans="1:18" s="1" customFormat="1" ht="12" customHeight="1" x14ac:dyDescent="0.25">
      <c r="A19" s="49" t="s">
        <v>448</v>
      </c>
      <c r="B19" s="4">
        <v>1811435</v>
      </c>
      <c r="C19" s="3" t="s">
        <v>516</v>
      </c>
      <c r="D19" s="2">
        <v>1</v>
      </c>
      <c r="E19" s="2"/>
      <c r="F19" s="28">
        <v>140.83600000000001</v>
      </c>
      <c r="G19" s="28">
        <v>154.9196</v>
      </c>
      <c r="H19" s="244">
        <f t="shared" si="4"/>
        <v>140.83600000000001</v>
      </c>
      <c r="I19" s="244">
        <f t="shared" si="5"/>
        <v>154.91960000000003</v>
      </c>
      <c r="J19" s="32" t="s">
        <v>378</v>
      </c>
      <c r="K19" s="32" t="s">
        <v>378</v>
      </c>
      <c r="L19" s="32" t="s">
        <v>378</v>
      </c>
      <c r="M19" s="32" t="s">
        <v>378</v>
      </c>
      <c r="N19" s="32" t="s">
        <v>378</v>
      </c>
      <c r="O19" s="32" t="s">
        <v>378</v>
      </c>
      <c r="P19" s="32" t="s">
        <v>378</v>
      </c>
      <c r="Q19" s="32" t="s">
        <v>378</v>
      </c>
      <c r="R19" s="80">
        <f>IFERROR(VLOOKUP(A19,'Customer Details'!$A$4:$C$11,3,FALSE),"")</f>
        <v>0</v>
      </c>
    </row>
    <row r="20" spans="1:18" s="1" customFormat="1" ht="12" customHeight="1" x14ac:dyDescent="0.25">
      <c r="A20" s="49" t="s">
        <v>448</v>
      </c>
      <c r="B20" s="4">
        <v>1811436</v>
      </c>
      <c r="C20" s="3" t="s">
        <v>517</v>
      </c>
      <c r="D20" s="2">
        <v>1</v>
      </c>
      <c r="E20" s="2"/>
      <c r="F20" s="28">
        <v>140.83600000000001</v>
      </c>
      <c r="G20" s="28">
        <v>154.9196</v>
      </c>
      <c r="H20" s="244">
        <f t="shared" si="4"/>
        <v>140.83600000000001</v>
      </c>
      <c r="I20" s="244">
        <f t="shared" si="5"/>
        <v>154.91960000000003</v>
      </c>
      <c r="J20" s="32" t="s">
        <v>378</v>
      </c>
      <c r="K20" s="32" t="s">
        <v>378</v>
      </c>
      <c r="L20" s="32" t="s">
        <v>378</v>
      </c>
      <c r="M20" s="32" t="s">
        <v>378</v>
      </c>
      <c r="N20" s="32" t="s">
        <v>378</v>
      </c>
      <c r="O20" s="32" t="s">
        <v>378</v>
      </c>
      <c r="P20" s="32" t="s">
        <v>378</v>
      </c>
      <c r="Q20" s="32" t="s">
        <v>378</v>
      </c>
      <c r="R20" s="80">
        <f>IFERROR(VLOOKUP(A20,'Customer Details'!$A$4:$C$11,3,FALSE),"")</f>
        <v>0</v>
      </c>
    </row>
    <row r="21" spans="1:18" s="150" customFormat="1" ht="24" customHeight="1" x14ac:dyDescent="0.25">
      <c r="A21" s="151"/>
      <c r="B21" s="141" t="s">
        <v>533</v>
      </c>
      <c r="C21" s="142"/>
      <c r="D21" s="143"/>
      <c r="E21" s="143"/>
      <c r="F21" s="145"/>
      <c r="G21" s="145"/>
      <c r="H21" s="145"/>
      <c r="I21" s="145"/>
      <c r="J21" s="148"/>
      <c r="K21" s="148"/>
      <c r="L21" s="148"/>
      <c r="M21" s="148"/>
      <c r="N21" s="148"/>
      <c r="O21" s="148"/>
      <c r="P21" s="148"/>
      <c r="Q21" s="148"/>
      <c r="R21" s="148"/>
    </row>
    <row r="22" spans="1:18" s="1" customFormat="1" ht="12" customHeight="1" x14ac:dyDescent="0.25">
      <c r="A22" s="49" t="s">
        <v>448</v>
      </c>
      <c r="B22" s="4">
        <v>1800462</v>
      </c>
      <c r="C22" s="3" t="s">
        <v>528</v>
      </c>
      <c r="D22" s="2">
        <v>1</v>
      </c>
      <c r="E22" s="2"/>
      <c r="F22" s="28">
        <v>149.06</v>
      </c>
      <c r="G22" s="28">
        <v>163.96600000000001</v>
      </c>
      <c r="H22" s="244">
        <f t="shared" ref="H22:H23" si="6">IFERROR(F22*(1-R22),"")</f>
        <v>149.06</v>
      </c>
      <c r="I22" s="244">
        <f t="shared" ref="I22:I23" si="7">IFERROR(H22*1.1,"")</f>
        <v>163.96600000000001</v>
      </c>
      <c r="J22" s="32" t="s">
        <v>378</v>
      </c>
      <c r="K22" s="32" t="s">
        <v>378</v>
      </c>
      <c r="L22" s="32" t="s">
        <v>378</v>
      </c>
      <c r="M22" s="32" t="s">
        <v>378</v>
      </c>
      <c r="N22" s="32" t="s">
        <v>378</v>
      </c>
      <c r="O22" s="32" t="s">
        <v>378</v>
      </c>
      <c r="P22" s="32" t="s">
        <v>378</v>
      </c>
      <c r="Q22" s="32" t="s">
        <v>378</v>
      </c>
      <c r="R22" s="80">
        <f>IFERROR(VLOOKUP(A22,'Customer Details'!$A$4:$C$11,3,FALSE),"")</f>
        <v>0</v>
      </c>
    </row>
    <row r="23" spans="1:18" s="1" customFormat="1" ht="12" customHeight="1" x14ac:dyDescent="0.25">
      <c r="A23" s="49" t="s">
        <v>448</v>
      </c>
      <c r="B23" s="4">
        <v>1811464</v>
      </c>
      <c r="C23" s="3" t="s">
        <v>529</v>
      </c>
      <c r="D23" s="2">
        <v>1</v>
      </c>
      <c r="E23" s="2"/>
      <c r="F23" s="28">
        <v>176.816</v>
      </c>
      <c r="G23" s="28">
        <v>194.49760000000001</v>
      </c>
      <c r="H23" s="244">
        <f t="shared" si="6"/>
        <v>176.816</v>
      </c>
      <c r="I23" s="244">
        <f t="shared" si="7"/>
        <v>194.49760000000001</v>
      </c>
      <c r="J23" s="32" t="s">
        <v>378</v>
      </c>
      <c r="K23" s="32" t="s">
        <v>378</v>
      </c>
      <c r="L23" s="32" t="s">
        <v>378</v>
      </c>
      <c r="M23" s="32" t="s">
        <v>378</v>
      </c>
      <c r="N23" s="32" t="s">
        <v>378</v>
      </c>
      <c r="O23" s="32" t="s">
        <v>378</v>
      </c>
      <c r="P23" s="32" t="s">
        <v>378</v>
      </c>
      <c r="Q23" s="32" t="s">
        <v>378</v>
      </c>
      <c r="R23" s="80">
        <f>IFERROR(VLOOKUP(A23,'Customer Details'!$A$4:$C$11,3,FALSE),"")</f>
        <v>0</v>
      </c>
    </row>
    <row r="24" spans="1:18" s="150" customFormat="1" ht="24" customHeight="1" x14ac:dyDescent="0.25">
      <c r="A24" s="151"/>
      <c r="B24" s="141" t="s">
        <v>609</v>
      </c>
      <c r="C24" s="142"/>
      <c r="D24" s="143"/>
      <c r="E24" s="143"/>
      <c r="F24" s="145"/>
      <c r="G24" s="145"/>
      <c r="H24" s="145"/>
      <c r="I24" s="145"/>
      <c r="J24" s="148"/>
      <c r="K24" s="148"/>
      <c r="L24" s="148"/>
      <c r="M24" s="148"/>
      <c r="N24" s="148"/>
      <c r="O24" s="148"/>
      <c r="P24" s="148"/>
      <c r="Q24" s="148"/>
      <c r="R24" s="148" t="str">
        <f>IFERROR(VLOOKUP(A24,'Customer Details'!$A$4:$C$11,3,FALSE),"")</f>
        <v/>
      </c>
    </row>
    <row r="25" spans="1:18" s="1" customFormat="1" ht="12" customHeight="1" x14ac:dyDescent="0.25">
      <c r="A25" s="49" t="s">
        <v>448</v>
      </c>
      <c r="B25" s="4">
        <v>1800503</v>
      </c>
      <c r="C25" s="3" t="s">
        <v>613</v>
      </c>
      <c r="D25" s="2">
        <v>1</v>
      </c>
      <c r="E25" s="2"/>
      <c r="F25" s="28">
        <v>221.02</v>
      </c>
      <c r="G25" s="28">
        <v>243.12200000000004</v>
      </c>
      <c r="H25" s="244">
        <f>IFERROR(F25*(1-R25),"")</f>
        <v>221.02</v>
      </c>
      <c r="I25" s="244">
        <f>IFERROR(H25*1.1,"")</f>
        <v>243.12200000000004</v>
      </c>
      <c r="K25" s="32" t="s">
        <v>378</v>
      </c>
      <c r="L25" s="24"/>
      <c r="N25" s="32" t="s">
        <v>378</v>
      </c>
      <c r="R25" s="79">
        <f>IFERROR(VLOOKUP(A25,'Customer Details'!$A$4:$C$11,3,FALSE),"")</f>
        <v>0</v>
      </c>
    </row>
    <row r="26" spans="1:18" s="150" customFormat="1" ht="24" customHeight="1" x14ac:dyDescent="0.25">
      <c r="A26" s="151"/>
      <c r="B26" s="141" t="s">
        <v>610</v>
      </c>
      <c r="C26" s="142"/>
      <c r="D26" s="143"/>
      <c r="E26" s="143"/>
      <c r="F26" s="145"/>
      <c r="G26" s="145"/>
      <c r="H26" s="145"/>
      <c r="I26" s="145"/>
      <c r="J26" s="148"/>
      <c r="K26" s="148"/>
      <c r="L26" s="148"/>
      <c r="M26" s="148"/>
      <c r="N26" s="148"/>
      <c r="O26" s="148"/>
      <c r="P26" s="148"/>
      <c r="Q26" s="148"/>
      <c r="R26" s="148" t="str">
        <f>IFERROR(VLOOKUP(A26,'Customer Details'!$A$4:$C$11,3,FALSE),"")</f>
        <v/>
      </c>
    </row>
    <row r="27" spans="1:18" s="1" customFormat="1" ht="12" customHeight="1" x14ac:dyDescent="0.25">
      <c r="A27" s="49" t="s">
        <v>448</v>
      </c>
      <c r="B27" s="4">
        <v>1811608</v>
      </c>
      <c r="C27" s="3" t="s">
        <v>614</v>
      </c>
      <c r="D27" s="2">
        <v>1</v>
      </c>
      <c r="E27" s="2"/>
      <c r="F27" s="28">
        <v>165.50800000000001</v>
      </c>
      <c r="G27" s="28">
        <v>182.05880000000002</v>
      </c>
      <c r="H27" s="244">
        <f t="shared" ref="H27:H28" si="8">IFERROR(F27*(1-R27),"")</f>
        <v>165.50800000000001</v>
      </c>
      <c r="I27" s="244">
        <f t="shared" ref="I27:I28" si="9">IFERROR(H27*1.1,"")</f>
        <v>182.05880000000002</v>
      </c>
      <c r="K27" s="32" t="s">
        <v>378</v>
      </c>
      <c r="L27" s="24"/>
      <c r="N27" s="32" t="s">
        <v>378</v>
      </c>
      <c r="R27" s="79">
        <f>IFERROR(VLOOKUP(A27,'Customer Details'!$A$4:$C$11,3,FALSE),"")</f>
        <v>0</v>
      </c>
    </row>
    <row r="28" spans="1:18" s="1" customFormat="1" ht="12" customHeight="1" x14ac:dyDescent="0.25">
      <c r="A28" s="49" t="s">
        <v>448</v>
      </c>
      <c r="B28" s="4">
        <v>1811609</v>
      </c>
      <c r="C28" s="3" t="s">
        <v>615</v>
      </c>
      <c r="D28" s="2">
        <v>1</v>
      </c>
      <c r="E28" s="2"/>
      <c r="F28" s="28">
        <v>165.50800000000001</v>
      </c>
      <c r="G28" s="28">
        <v>182.05880000000002</v>
      </c>
      <c r="H28" s="244">
        <f t="shared" si="8"/>
        <v>165.50800000000001</v>
      </c>
      <c r="I28" s="244">
        <f t="shared" si="9"/>
        <v>182.05880000000002</v>
      </c>
      <c r="K28" s="32" t="s">
        <v>378</v>
      </c>
      <c r="L28" s="24"/>
      <c r="N28" s="32" t="s">
        <v>378</v>
      </c>
      <c r="R28" s="79">
        <f>IFERROR(VLOOKUP(A28,'Customer Details'!$A$4:$C$11,3,FALSE),"")</f>
        <v>0</v>
      </c>
    </row>
    <row r="29" spans="1:18" s="150" customFormat="1" ht="24" customHeight="1" x14ac:dyDescent="0.25">
      <c r="A29" s="151"/>
      <c r="B29" s="141" t="s">
        <v>611</v>
      </c>
      <c r="C29" s="142"/>
      <c r="D29" s="143"/>
      <c r="E29" s="143"/>
      <c r="F29" s="145"/>
      <c r="G29" s="145"/>
      <c r="H29" s="145"/>
      <c r="I29" s="145"/>
      <c r="J29" s="148"/>
      <c r="K29" s="148"/>
      <c r="L29" s="148"/>
      <c r="M29" s="148"/>
      <c r="N29" s="148"/>
      <c r="O29" s="148"/>
      <c r="P29" s="148"/>
      <c r="Q29" s="148"/>
      <c r="R29" s="148" t="str">
        <f>IFERROR(VLOOKUP(A29,'Customer Details'!$A$4:$C$11,3,FALSE),"")</f>
        <v/>
      </c>
    </row>
    <row r="30" spans="1:18" s="1" customFormat="1" ht="12" customHeight="1" x14ac:dyDescent="0.25">
      <c r="A30" s="49" t="s">
        <v>448</v>
      </c>
      <c r="B30" s="4">
        <v>1811610</v>
      </c>
      <c r="C30" s="3" t="s">
        <v>616</v>
      </c>
      <c r="D30" s="2">
        <v>1</v>
      </c>
      <c r="E30" s="2"/>
      <c r="F30" s="28">
        <v>214.852</v>
      </c>
      <c r="G30" s="28">
        <v>236.33720000000002</v>
      </c>
      <c r="H30" s="244">
        <f t="shared" ref="H30:H31" si="10">IFERROR(F30*(1-R30),"")</f>
        <v>214.852</v>
      </c>
      <c r="I30" s="244">
        <f t="shared" ref="I30:I31" si="11">IFERROR(H30*1.1,"")</f>
        <v>236.33720000000002</v>
      </c>
      <c r="K30" s="32" t="s">
        <v>378</v>
      </c>
      <c r="L30" s="24"/>
      <c r="N30" s="32" t="s">
        <v>378</v>
      </c>
      <c r="R30" s="79">
        <f>IFERROR(VLOOKUP(A30,'Customer Details'!$A$4:$C$11,3,FALSE),"")</f>
        <v>0</v>
      </c>
    </row>
    <row r="31" spans="1:18" s="1" customFormat="1" ht="12" customHeight="1" x14ac:dyDescent="0.25">
      <c r="A31" s="49" t="s">
        <v>448</v>
      </c>
      <c r="B31" s="4">
        <v>1811611</v>
      </c>
      <c r="C31" s="3" t="s">
        <v>617</v>
      </c>
      <c r="D31" s="2">
        <v>1</v>
      </c>
      <c r="E31" s="2"/>
      <c r="F31" s="28">
        <v>214.852</v>
      </c>
      <c r="G31" s="28">
        <v>236.33720000000002</v>
      </c>
      <c r="H31" s="244">
        <f t="shared" si="10"/>
        <v>214.852</v>
      </c>
      <c r="I31" s="244">
        <f t="shared" si="11"/>
        <v>236.33720000000002</v>
      </c>
      <c r="K31" s="32" t="s">
        <v>378</v>
      </c>
      <c r="L31" s="24"/>
      <c r="N31" s="32" t="s">
        <v>378</v>
      </c>
      <c r="R31" s="79">
        <f>IFERROR(VLOOKUP(A31,'Customer Details'!$A$4:$C$11,3,FALSE),"")</f>
        <v>0</v>
      </c>
    </row>
    <row r="32" spans="1:18" s="152" customFormat="1" ht="22" customHeight="1" x14ac:dyDescent="0.25">
      <c r="A32" s="151"/>
      <c r="B32" s="141" t="s">
        <v>635</v>
      </c>
      <c r="C32" s="142"/>
      <c r="D32" s="143"/>
      <c r="E32" s="143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</row>
    <row r="33" spans="1:19" s="1" customFormat="1" ht="12" customHeight="1" x14ac:dyDescent="0.25">
      <c r="A33" s="49" t="s">
        <v>448</v>
      </c>
      <c r="B33" s="4">
        <v>9020287</v>
      </c>
      <c r="C33" s="3" t="s">
        <v>636</v>
      </c>
      <c r="D33" s="2">
        <v>1</v>
      </c>
      <c r="E33" s="2"/>
      <c r="F33" s="28">
        <v>148.03200000000001</v>
      </c>
      <c r="G33" s="28">
        <v>162.83520000000001</v>
      </c>
      <c r="H33" s="244">
        <f t="shared" ref="H33:H34" si="12">IFERROR(F33*(1-R33),"")</f>
        <v>148.03200000000001</v>
      </c>
      <c r="I33" s="244">
        <f t="shared" ref="I33:I34" si="13">IFERROR(H33*1.1,"")</f>
        <v>162.83520000000001</v>
      </c>
      <c r="K33" s="32" t="s">
        <v>378</v>
      </c>
      <c r="L33" s="24"/>
      <c r="N33" s="32" t="s">
        <v>378</v>
      </c>
      <c r="R33" s="79">
        <f>IFERROR(VLOOKUP(A33,'Customer Details'!$A$4:$C$11,3,FALSE),"")</f>
        <v>0</v>
      </c>
    </row>
    <row r="34" spans="1:19" s="1" customFormat="1" ht="12" customHeight="1" x14ac:dyDescent="0.25">
      <c r="A34" s="49" t="s">
        <v>448</v>
      </c>
      <c r="B34" s="4">
        <v>9025304</v>
      </c>
      <c r="C34" s="3" t="s">
        <v>637</v>
      </c>
      <c r="D34" s="2">
        <v>1</v>
      </c>
      <c r="E34" s="2"/>
      <c r="F34" s="28">
        <v>37.008000000000003</v>
      </c>
      <c r="G34" s="28">
        <v>40.708800000000004</v>
      </c>
      <c r="H34" s="244">
        <f t="shared" si="12"/>
        <v>37.008000000000003</v>
      </c>
      <c r="I34" s="244">
        <f t="shared" si="13"/>
        <v>40.708800000000004</v>
      </c>
      <c r="K34" s="32" t="s">
        <v>378</v>
      </c>
      <c r="L34" s="24"/>
      <c r="N34" s="32" t="s">
        <v>378</v>
      </c>
      <c r="R34" s="79">
        <f>IFERROR(VLOOKUP(A34,'Customer Details'!$A$4:$C$11,3,FALSE),"")</f>
        <v>0</v>
      </c>
    </row>
    <row r="35" spans="1:19" s="150" customFormat="1" ht="24" customHeight="1" x14ac:dyDescent="0.25">
      <c r="A35" s="141"/>
      <c r="B35" s="141" t="s">
        <v>383</v>
      </c>
      <c r="C35" s="142"/>
      <c r="D35" s="143"/>
      <c r="E35" s="143"/>
      <c r="F35" s="145"/>
      <c r="G35" s="145"/>
      <c r="H35" s="146"/>
      <c r="I35" s="147"/>
      <c r="J35" s="148"/>
      <c r="K35" s="148"/>
      <c r="L35" s="148"/>
      <c r="M35" s="148"/>
      <c r="N35" s="148"/>
      <c r="O35" s="148"/>
      <c r="P35" s="148"/>
      <c r="Q35" s="148"/>
      <c r="R35" s="149"/>
    </row>
    <row r="36" spans="1:19" s="1" customFormat="1" ht="12" customHeight="1" x14ac:dyDescent="0.25">
      <c r="A36" s="49" t="s">
        <v>448</v>
      </c>
      <c r="B36" s="4">
        <v>1805215</v>
      </c>
      <c r="C36" s="3" t="s">
        <v>471</v>
      </c>
      <c r="D36" s="2">
        <v>1</v>
      </c>
      <c r="E36" s="2"/>
      <c r="F36" s="28">
        <v>397.83600000000001</v>
      </c>
      <c r="G36" s="28">
        <v>437.61959999999999</v>
      </c>
      <c r="H36" s="244">
        <f t="shared" ref="H36:H37" si="14">IFERROR(F36*(1-R36),"")</f>
        <v>397.83600000000001</v>
      </c>
      <c r="I36" s="244">
        <f t="shared" ref="I36:I37" si="15">IFERROR(H36*1.1,"")</f>
        <v>437.61960000000005</v>
      </c>
      <c r="J36" s="32" t="s">
        <v>378</v>
      </c>
      <c r="K36" s="32" t="s">
        <v>378</v>
      </c>
      <c r="L36" s="32" t="s">
        <v>378</v>
      </c>
      <c r="M36" s="32" t="s">
        <v>378</v>
      </c>
      <c r="N36" s="32" t="s">
        <v>378</v>
      </c>
      <c r="O36" s="32" t="s">
        <v>378</v>
      </c>
      <c r="P36" s="32" t="s">
        <v>378</v>
      </c>
      <c r="Q36" s="32" t="s">
        <v>378</v>
      </c>
      <c r="R36" s="80">
        <f>IFERROR(VLOOKUP(A36,'Customer Details'!$A$4:$C$11,3,FALSE),"")</f>
        <v>0</v>
      </c>
    </row>
    <row r="37" spans="1:19" s="1" customFormat="1" ht="12" customHeight="1" x14ac:dyDescent="0.25">
      <c r="A37" s="49" t="s">
        <v>448</v>
      </c>
      <c r="B37" s="4">
        <v>1805216</v>
      </c>
      <c r="C37" s="3" t="s">
        <v>472</v>
      </c>
      <c r="D37" s="2">
        <v>1</v>
      </c>
      <c r="E37" s="2" t="s">
        <v>545</v>
      </c>
      <c r="F37" s="28">
        <v>430.73200000000003</v>
      </c>
      <c r="G37" s="28">
        <v>473.80520000000001</v>
      </c>
      <c r="H37" s="244">
        <f t="shared" si="14"/>
        <v>430.73200000000003</v>
      </c>
      <c r="I37" s="244">
        <f t="shared" si="15"/>
        <v>473.80520000000007</v>
      </c>
      <c r="J37" s="32" t="s">
        <v>378</v>
      </c>
      <c r="K37" s="32" t="s">
        <v>378</v>
      </c>
      <c r="L37" s="32" t="s">
        <v>378</v>
      </c>
      <c r="M37" s="32" t="s">
        <v>378</v>
      </c>
      <c r="N37" s="32" t="s">
        <v>378</v>
      </c>
      <c r="O37" s="32" t="s">
        <v>378</v>
      </c>
      <c r="P37" s="32" t="s">
        <v>378</v>
      </c>
      <c r="Q37" s="32" t="s">
        <v>378</v>
      </c>
      <c r="R37" s="80">
        <f>IFERROR(VLOOKUP(A37,'Customer Details'!$A$4:$C$11,3,FALSE),"")</f>
        <v>0</v>
      </c>
    </row>
    <row r="38" spans="1:19" s="150" customFormat="1" ht="24" customHeight="1" x14ac:dyDescent="0.25">
      <c r="A38" s="141"/>
      <c r="B38" s="141" t="s">
        <v>384</v>
      </c>
      <c r="C38" s="142"/>
      <c r="D38" s="143"/>
      <c r="E38" s="143"/>
      <c r="F38" s="145"/>
      <c r="G38" s="145"/>
      <c r="H38" s="146"/>
      <c r="I38" s="147"/>
      <c r="J38" s="148"/>
      <c r="K38" s="148"/>
      <c r="L38" s="148"/>
      <c r="M38" s="148"/>
      <c r="N38" s="148"/>
      <c r="O38" s="148"/>
      <c r="P38" s="148"/>
      <c r="Q38" s="148"/>
      <c r="R38" s="149"/>
    </row>
    <row r="39" spans="1:19" s="1" customFormat="1" ht="12" customHeight="1" x14ac:dyDescent="0.25">
      <c r="A39" s="49" t="s">
        <v>448</v>
      </c>
      <c r="B39" s="4">
        <v>1811020</v>
      </c>
      <c r="C39" s="3" t="s">
        <v>473</v>
      </c>
      <c r="D39" s="2">
        <v>1</v>
      </c>
      <c r="E39" s="2"/>
      <c r="F39" s="28">
        <v>370.08</v>
      </c>
      <c r="G39" s="28">
        <v>407.08800000000002</v>
      </c>
      <c r="H39" s="244">
        <f t="shared" ref="H39:H40" si="16">IFERROR(F39*(1-R39),"")</f>
        <v>370.08</v>
      </c>
      <c r="I39" s="244">
        <f t="shared" ref="I39:I40" si="17">IFERROR(H39*1.1,"")</f>
        <v>407.08800000000002</v>
      </c>
      <c r="J39" s="32" t="s">
        <v>378</v>
      </c>
      <c r="K39" s="32" t="s">
        <v>378</v>
      </c>
      <c r="L39" s="32" t="s">
        <v>378</v>
      </c>
      <c r="M39" s="32" t="s">
        <v>378</v>
      </c>
      <c r="N39" s="32" t="s">
        <v>378</v>
      </c>
      <c r="O39" s="32" t="s">
        <v>378</v>
      </c>
      <c r="P39" s="32" t="s">
        <v>378</v>
      </c>
      <c r="Q39" s="32" t="s">
        <v>378</v>
      </c>
      <c r="R39" s="80">
        <f>IFERROR(VLOOKUP(A39,'Customer Details'!$A$4:$C$11,3,FALSE),"")</f>
        <v>0</v>
      </c>
    </row>
    <row r="40" spans="1:19" s="1" customFormat="1" ht="12" customHeight="1" x14ac:dyDescent="0.25">
      <c r="A40" s="49" t="s">
        <v>448</v>
      </c>
      <c r="B40" s="4">
        <v>1811021</v>
      </c>
      <c r="C40" s="3" t="s">
        <v>474</v>
      </c>
      <c r="D40" s="2">
        <v>1</v>
      </c>
      <c r="E40" s="2"/>
      <c r="F40" s="28">
        <v>408.11599999999999</v>
      </c>
      <c r="G40" s="28">
        <v>448.92759999999998</v>
      </c>
      <c r="H40" s="244">
        <f t="shared" si="16"/>
        <v>408.11599999999999</v>
      </c>
      <c r="I40" s="244">
        <f t="shared" si="17"/>
        <v>448.92760000000004</v>
      </c>
      <c r="J40" s="32" t="s">
        <v>378</v>
      </c>
      <c r="K40" s="32" t="s">
        <v>378</v>
      </c>
      <c r="L40" s="32" t="s">
        <v>378</v>
      </c>
      <c r="M40" s="32" t="s">
        <v>378</v>
      </c>
      <c r="N40" s="32" t="s">
        <v>378</v>
      </c>
      <c r="O40" s="32" t="s">
        <v>378</v>
      </c>
      <c r="P40" s="32" t="s">
        <v>378</v>
      </c>
      <c r="Q40" s="32" t="s">
        <v>378</v>
      </c>
      <c r="R40" s="80">
        <f>IFERROR(VLOOKUP(A40,'Customer Details'!$A$4:$C$11,3,FALSE),"")</f>
        <v>0</v>
      </c>
    </row>
    <row r="41" spans="1:19" s="150" customFormat="1" ht="24" customHeight="1" x14ac:dyDescent="0.25">
      <c r="A41" s="141"/>
      <c r="B41" s="141" t="s">
        <v>36</v>
      </c>
      <c r="C41" s="142"/>
      <c r="D41" s="143"/>
      <c r="E41" s="143"/>
      <c r="F41" s="145"/>
      <c r="G41" s="145"/>
      <c r="H41" s="146"/>
      <c r="I41" s="147"/>
      <c r="J41" s="148"/>
      <c r="K41" s="148"/>
      <c r="L41" s="148"/>
      <c r="M41" s="148"/>
      <c r="N41" s="148"/>
      <c r="O41" s="148"/>
      <c r="P41" s="148"/>
      <c r="Q41" s="148"/>
      <c r="R41" s="149"/>
    </row>
    <row r="42" spans="1:19" s="1" customFormat="1" ht="12" customHeight="1" x14ac:dyDescent="0.25">
      <c r="A42" s="49" t="s">
        <v>448</v>
      </c>
      <c r="B42" s="4">
        <v>1810636</v>
      </c>
      <c r="C42" s="3" t="s">
        <v>523</v>
      </c>
      <c r="D42" s="2">
        <v>1</v>
      </c>
      <c r="E42" s="2" t="s">
        <v>545</v>
      </c>
      <c r="F42" s="28">
        <v>77.100000000000009</v>
      </c>
      <c r="G42" s="28">
        <v>84.81</v>
      </c>
      <c r="H42" s="244">
        <f t="shared" ref="H42:H48" si="18">IFERROR(F42*(1-R42),"")</f>
        <v>77.100000000000009</v>
      </c>
      <c r="I42" s="244">
        <f t="shared" ref="I42:I48" si="19">IFERROR(H42*1.1,"")</f>
        <v>84.810000000000016</v>
      </c>
      <c r="J42" s="32" t="s">
        <v>378</v>
      </c>
      <c r="K42" s="32" t="s">
        <v>378</v>
      </c>
      <c r="L42" s="32" t="s">
        <v>378</v>
      </c>
      <c r="M42" s="32" t="s">
        <v>378</v>
      </c>
      <c r="N42" s="32" t="s">
        <v>378</v>
      </c>
      <c r="O42" s="32" t="s">
        <v>378</v>
      </c>
      <c r="P42" s="32" t="s">
        <v>378</v>
      </c>
      <c r="Q42" s="32" t="s">
        <v>378</v>
      </c>
      <c r="R42" s="80">
        <f>IFERROR(VLOOKUP(A42,'Customer Details'!$A$4:$C$11,3,FALSE),"")</f>
        <v>0</v>
      </c>
    </row>
    <row r="43" spans="1:19" s="1" customFormat="1" ht="12" customHeight="1" x14ac:dyDescent="0.25">
      <c r="A43" s="49" t="s">
        <v>448</v>
      </c>
      <c r="B43" s="4">
        <v>1841027</v>
      </c>
      <c r="C43" s="3" t="s">
        <v>9</v>
      </c>
      <c r="D43" s="2">
        <v>1</v>
      </c>
      <c r="E43" s="2" t="s">
        <v>545</v>
      </c>
      <c r="F43" s="28">
        <v>62.707999999999998</v>
      </c>
      <c r="G43" s="28">
        <v>68.978799999999993</v>
      </c>
      <c r="H43" s="244">
        <f t="shared" si="18"/>
        <v>62.707999999999998</v>
      </c>
      <c r="I43" s="244">
        <f t="shared" si="19"/>
        <v>68.978800000000007</v>
      </c>
      <c r="J43" s="32" t="s">
        <v>378</v>
      </c>
      <c r="K43" s="32" t="s">
        <v>378</v>
      </c>
      <c r="L43" s="32" t="s">
        <v>378</v>
      </c>
      <c r="M43" s="32" t="s">
        <v>378</v>
      </c>
      <c r="N43" s="32" t="s">
        <v>378</v>
      </c>
      <c r="O43" s="32" t="s">
        <v>378</v>
      </c>
      <c r="P43" s="32" t="s">
        <v>378</v>
      </c>
      <c r="Q43" s="32" t="s">
        <v>378</v>
      </c>
      <c r="R43" s="80">
        <f>IFERROR(VLOOKUP(A43,'Customer Details'!$A$4:$C$11,3,FALSE),"")</f>
        <v>0</v>
      </c>
    </row>
    <row r="44" spans="1:19" s="1" customFormat="1" ht="12" customHeight="1" x14ac:dyDescent="0.25">
      <c r="A44" s="49" t="s">
        <v>448</v>
      </c>
      <c r="B44" s="4">
        <v>1841030</v>
      </c>
      <c r="C44" s="3" t="s">
        <v>10</v>
      </c>
      <c r="D44" s="2">
        <v>1</v>
      </c>
      <c r="E44" s="2" t="s">
        <v>545</v>
      </c>
      <c r="F44" s="28">
        <v>160.36799999999999</v>
      </c>
      <c r="G44" s="28">
        <v>176.40479999999999</v>
      </c>
      <c r="H44" s="244">
        <f t="shared" si="18"/>
        <v>160.36799999999999</v>
      </c>
      <c r="I44" s="244">
        <f t="shared" si="19"/>
        <v>176.40480000000002</v>
      </c>
      <c r="J44" s="32" t="s">
        <v>378</v>
      </c>
      <c r="K44" s="32" t="s">
        <v>378</v>
      </c>
      <c r="L44" s="32" t="s">
        <v>378</v>
      </c>
      <c r="M44" s="32" t="s">
        <v>378</v>
      </c>
      <c r="N44" s="32" t="s">
        <v>378</v>
      </c>
      <c r="O44" s="32" t="s">
        <v>378</v>
      </c>
      <c r="P44" s="32" t="s">
        <v>378</v>
      </c>
      <c r="Q44" s="32" t="s">
        <v>378</v>
      </c>
      <c r="R44" s="80">
        <f>IFERROR(VLOOKUP(A44,'Customer Details'!$A$4:$C$11,3,FALSE),"")</f>
        <v>0</v>
      </c>
      <c r="S44" s="94"/>
    </row>
    <row r="45" spans="1:19" s="1" customFormat="1" ht="12" customHeight="1" x14ac:dyDescent="0.25">
      <c r="A45" s="49" t="s">
        <v>448</v>
      </c>
      <c r="B45" s="4">
        <v>1810899</v>
      </c>
      <c r="C45" s="3" t="s">
        <v>319</v>
      </c>
      <c r="D45" s="2">
        <v>1</v>
      </c>
      <c r="E45" s="2" t="s">
        <v>546</v>
      </c>
      <c r="F45" s="28">
        <v>364.94</v>
      </c>
      <c r="G45" s="28">
        <v>401.43400000000003</v>
      </c>
      <c r="H45" s="244">
        <f t="shared" si="18"/>
        <v>364.94</v>
      </c>
      <c r="I45" s="244">
        <f t="shared" si="19"/>
        <v>401.43400000000003</v>
      </c>
      <c r="J45" s="32" t="s">
        <v>378</v>
      </c>
      <c r="K45" s="32" t="s">
        <v>378</v>
      </c>
      <c r="L45" s="32" t="s">
        <v>378</v>
      </c>
      <c r="M45" s="32" t="s">
        <v>378</v>
      </c>
      <c r="N45" s="32" t="s">
        <v>378</v>
      </c>
      <c r="O45" s="32" t="s">
        <v>378</v>
      </c>
      <c r="P45" s="32" t="s">
        <v>378</v>
      </c>
      <c r="Q45" s="32" t="s">
        <v>378</v>
      </c>
      <c r="R45" s="80">
        <f>IFERROR(VLOOKUP(A45,'Customer Details'!$A$4:$C$11,3,FALSE),"")</f>
        <v>0</v>
      </c>
    </row>
    <row r="46" spans="1:19" s="1" customFormat="1" ht="12" customHeight="1" x14ac:dyDescent="0.25">
      <c r="A46" s="49" t="s">
        <v>448</v>
      </c>
      <c r="B46" s="4">
        <v>1810897</v>
      </c>
      <c r="C46" s="3" t="s">
        <v>320</v>
      </c>
      <c r="D46" s="2">
        <v>1</v>
      </c>
      <c r="E46" s="2" t="s">
        <v>545</v>
      </c>
      <c r="F46" s="28">
        <v>353.63200000000001</v>
      </c>
      <c r="G46" s="28">
        <v>388.99520000000001</v>
      </c>
      <c r="H46" s="244">
        <f t="shared" si="18"/>
        <v>353.63200000000001</v>
      </c>
      <c r="I46" s="244">
        <f t="shared" si="19"/>
        <v>388.99520000000001</v>
      </c>
      <c r="J46" s="32" t="s">
        <v>378</v>
      </c>
      <c r="K46" s="32" t="s">
        <v>378</v>
      </c>
      <c r="L46" s="32" t="s">
        <v>378</v>
      </c>
      <c r="M46" s="32" t="s">
        <v>378</v>
      </c>
      <c r="N46" s="32" t="s">
        <v>378</v>
      </c>
      <c r="O46" s="32" t="s">
        <v>378</v>
      </c>
      <c r="P46" s="32" t="s">
        <v>378</v>
      </c>
      <c r="Q46" s="32" t="s">
        <v>378</v>
      </c>
      <c r="R46" s="80">
        <f>IFERROR(VLOOKUP(A46,'Customer Details'!$A$4:$C$11,3,FALSE),"")</f>
        <v>0</v>
      </c>
    </row>
    <row r="47" spans="1:19" s="1" customFormat="1" ht="12" customHeight="1" x14ac:dyDescent="0.25">
      <c r="A47" s="49" t="s">
        <v>448</v>
      </c>
      <c r="B47" s="4">
        <v>1810830</v>
      </c>
      <c r="C47" s="3" t="s">
        <v>321</v>
      </c>
      <c r="D47" s="2">
        <v>1</v>
      </c>
      <c r="E47" s="2" t="s">
        <v>545</v>
      </c>
      <c r="F47" s="28">
        <v>386.52800000000002</v>
      </c>
      <c r="G47" s="28">
        <v>425.18080000000003</v>
      </c>
      <c r="H47" s="244">
        <f t="shared" si="18"/>
        <v>386.52800000000002</v>
      </c>
      <c r="I47" s="244">
        <f t="shared" si="19"/>
        <v>425.18080000000003</v>
      </c>
      <c r="J47" s="32" t="s">
        <v>378</v>
      </c>
      <c r="K47" s="32" t="s">
        <v>378</v>
      </c>
      <c r="L47" s="32" t="s">
        <v>378</v>
      </c>
      <c r="M47" s="32" t="s">
        <v>378</v>
      </c>
      <c r="N47" s="32" t="s">
        <v>378</v>
      </c>
      <c r="O47" s="32" t="s">
        <v>378</v>
      </c>
      <c r="P47" s="32" t="s">
        <v>378</v>
      </c>
      <c r="Q47" s="32" t="s">
        <v>378</v>
      </c>
      <c r="R47" s="80">
        <f>IFERROR(VLOOKUP(A47,'Customer Details'!$A$4:$C$11,3,FALSE),"")</f>
        <v>0</v>
      </c>
    </row>
    <row r="48" spans="1:19" s="1" customFormat="1" ht="12" customHeight="1" x14ac:dyDescent="0.25">
      <c r="A48" s="49" t="s">
        <v>448</v>
      </c>
      <c r="B48" s="4">
        <v>1810813</v>
      </c>
      <c r="C48" s="3" t="s">
        <v>322</v>
      </c>
      <c r="D48" s="2">
        <v>1</v>
      </c>
      <c r="E48" s="2" t="s">
        <v>545</v>
      </c>
      <c r="F48" s="28">
        <v>364.94</v>
      </c>
      <c r="G48" s="28">
        <v>401.43400000000003</v>
      </c>
      <c r="H48" s="244">
        <f t="shared" si="18"/>
        <v>364.94</v>
      </c>
      <c r="I48" s="244">
        <f t="shared" si="19"/>
        <v>401.43400000000003</v>
      </c>
      <c r="J48" s="32" t="s">
        <v>378</v>
      </c>
      <c r="K48" s="32" t="s">
        <v>378</v>
      </c>
      <c r="L48" s="32" t="s">
        <v>378</v>
      </c>
      <c r="M48" s="32" t="s">
        <v>378</v>
      </c>
      <c r="N48" s="32" t="s">
        <v>378</v>
      </c>
      <c r="O48" s="32" t="s">
        <v>378</v>
      </c>
      <c r="P48" s="32" t="s">
        <v>378</v>
      </c>
      <c r="Q48" s="32" t="s">
        <v>378</v>
      </c>
      <c r="R48" s="80">
        <f>IFERROR(VLOOKUP(A48,'Customer Details'!$A$4:$C$11,3,FALSE),"")</f>
        <v>0</v>
      </c>
    </row>
    <row r="49" spans="1:18" s="150" customFormat="1" ht="24" customHeight="1" x14ac:dyDescent="0.25">
      <c r="A49" s="141"/>
      <c r="B49" s="141" t="s">
        <v>385</v>
      </c>
      <c r="C49" s="142"/>
      <c r="D49" s="143"/>
      <c r="E49" s="143"/>
      <c r="F49" s="145"/>
      <c r="G49" s="145"/>
      <c r="H49" s="146"/>
      <c r="I49" s="147"/>
      <c r="J49" s="148"/>
      <c r="K49" s="148"/>
      <c r="L49" s="148"/>
      <c r="M49" s="148"/>
      <c r="N49" s="148"/>
      <c r="O49" s="148"/>
      <c r="P49" s="148"/>
      <c r="Q49" s="148"/>
      <c r="R49" s="149"/>
    </row>
    <row r="50" spans="1:18" s="1" customFormat="1" ht="12" customHeight="1" x14ac:dyDescent="0.25">
      <c r="A50" s="49" t="s">
        <v>448</v>
      </c>
      <c r="B50" s="4">
        <v>1811045</v>
      </c>
      <c r="C50" s="3" t="s">
        <v>483</v>
      </c>
      <c r="D50" s="2">
        <v>1</v>
      </c>
      <c r="E50" s="2"/>
      <c r="F50" s="28">
        <v>85.323999999999998</v>
      </c>
      <c r="G50" s="28">
        <v>93.856399999999994</v>
      </c>
      <c r="H50" s="244">
        <f t="shared" ref="H50:H57" si="20">IFERROR(F50*(1-R50),"")</f>
        <v>85.323999999999998</v>
      </c>
      <c r="I50" s="244">
        <f t="shared" ref="I50:I57" si="21">IFERROR(H50*1.1,"")</f>
        <v>93.856400000000008</v>
      </c>
      <c r="J50" s="32" t="s">
        <v>378</v>
      </c>
      <c r="K50" s="32" t="s">
        <v>378</v>
      </c>
      <c r="L50" s="32" t="s">
        <v>378</v>
      </c>
      <c r="M50" s="32" t="s">
        <v>378</v>
      </c>
      <c r="N50" s="32" t="s">
        <v>378</v>
      </c>
      <c r="O50" s="32" t="s">
        <v>378</v>
      </c>
      <c r="P50" s="32" t="s">
        <v>378</v>
      </c>
      <c r="Q50" s="32" t="s">
        <v>378</v>
      </c>
      <c r="R50" s="80">
        <f>IFERROR(VLOOKUP(A50,'Customer Details'!$A$4:$C$11,3,FALSE),"")</f>
        <v>0</v>
      </c>
    </row>
    <row r="51" spans="1:18" s="1" customFormat="1" ht="12" customHeight="1" x14ac:dyDescent="0.25">
      <c r="A51" s="49" t="s">
        <v>448</v>
      </c>
      <c r="B51" s="4">
        <v>1810881</v>
      </c>
      <c r="C51" s="3" t="s">
        <v>484</v>
      </c>
      <c r="D51" s="2">
        <v>1</v>
      </c>
      <c r="E51" s="2"/>
      <c r="F51" s="28">
        <v>85.323999999999998</v>
      </c>
      <c r="G51" s="28">
        <v>93.856399999999994</v>
      </c>
      <c r="H51" s="244">
        <f t="shared" si="20"/>
        <v>85.323999999999998</v>
      </c>
      <c r="I51" s="244">
        <f t="shared" si="21"/>
        <v>93.856400000000008</v>
      </c>
      <c r="J51" s="32" t="s">
        <v>378</v>
      </c>
      <c r="K51" s="32" t="s">
        <v>378</v>
      </c>
      <c r="L51" s="32" t="s">
        <v>378</v>
      </c>
      <c r="M51" s="32" t="s">
        <v>378</v>
      </c>
      <c r="N51" s="32" t="s">
        <v>378</v>
      </c>
      <c r="O51" s="32" t="s">
        <v>378</v>
      </c>
      <c r="P51" s="32" t="s">
        <v>378</v>
      </c>
      <c r="Q51" s="32" t="s">
        <v>378</v>
      </c>
      <c r="R51" s="80">
        <f>IFERROR(VLOOKUP(A51,'Customer Details'!$A$4:$C$11,3,FALSE),"")</f>
        <v>0</v>
      </c>
    </row>
    <row r="52" spans="1:18" s="1" customFormat="1" ht="12" customHeight="1" x14ac:dyDescent="0.25">
      <c r="A52" s="49" t="s">
        <v>448</v>
      </c>
      <c r="B52" s="4">
        <v>1810883</v>
      </c>
      <c r="C52" s="3" t="s">
        <v>485</v>
      </c>
      <c r="D52" s="2">
        <v>1</v>
      </c>
      <c r="E52" s="2"/>
      <c r="F52" s="28">
        <v>94.576000000000008</v>
      </c>
      <c r="G52" s="28">
        <v>104.03360000000001</v>
      </c>
      <c r="H52" s="244">
        <f t="shared" si="20"/>
        <v>94.576000000000008</v>
      </c>
      <c r="I52" s="244">
        <f t="shared" si="21"/>
        <v>104.03360000000002</v>
      </c>
      <c r="J52" s="32" t="s">
        <v>378</v>
      </c>
      <c r="K52" s="32" t="s">
        <v>378</v>
      </c>
      <c r="L52" s="32" t="s">
        <v>378</v>
      </c>
      <c r="M52" s="32" t="s">
        <v>378</v>
      </c>
      <c r="N52" s="32" t="s">
        <v>378</v>
      </c>
      <c r="O52" s="32" t="s">
        <v>378</v>
      </c>
      <c r="P52" s="32" t="s">
        <v>378</v>
      </c>
      <c r="Q52" s="32" t="s">
        <v>378</v>
      </c>
      <c r="R52" s="80">
        <f>IFERROR(VLOOKUP(A52,'Customer Details'!$A$4:$C$11,3,FALSE),"")</f>
        <v>0</v>
      </c>
    </row>
    <row r="53" spans="1:18" s="1" customFormat="1" ht="12" customHeight="1" x14ac:dyDescent="0.25">
      <c r="A53" s="49" t="s">
        <v>448</v>
      </c>
      <c r="B53" s="4">
        <v>1810882</v>
      </c>
      <c r="C53" s="3" t="s">
        <v>486</v>
      </c>
      <c r="D53" s="2">
        <v>1</v>
      </c>
      <c r="E53" s="2"/>
      <c r="F53" s="28">
        <v>94.576000000000008</v>
      </c>
      <c r="G53" s="28">
        <v>104.03360000000001</v>
      </c>
      <c r="H53" s="244">
        <f t="shared" si="20"/>
        <v>94.576000000000008</v>
      </c>
      <c r="I53" s="244">
        <f t="shared" si="21"/>
        <v>104.03360000000002</v>
      </c>
      <c r="J53" s="32" t="s">
        <v>378</v>
      </c>
      <c r="K53" s="32" t="s">
        <v>378</v>
      </c>
      <c r="L53" s="32" t="s">
        <v>378</v>
      </c>
      <c r="M53" s="32" t="s">
        <v>378</v>
      </c>
      <c r="N53" s="32" t="s">
        <v>378</v>
      </c>
      <c r="O53" s="32" t="s">
        <v>378</v>
      </c>
      <c r="P53" s="32" t="s">
        <v>378</v>
      </c>
      <c r="Q53" s="32" t="s">
        <v>378</v>
      </c>
      <c r="R53" s="80">
        <f>IFERROR(VLOOKUP(A53,'Customer Details'!$A$4:$C$11,3,FALSE),"")</f>
        <v>0</v>
      </c>
    </row>
    <row r="54" spans="1:18" s="1" customFormat="1" ht="12" customHeight="1" x14ac:dyDescent="0.25">
      <c r="A54" s="49" t="s">
        <v>448</v>
      </c>
      <c r="B54" s="4">
        <v>1811011</v>
      </c>
      <c r="C54" s="3" t="s">
        <v>487</v>
      </c>
      <c r="D54" s="2">
        <v>1</v>
      </c>
      <c r="E54" s="2" t="s">
        <v>545</v>
      </c>
      <c r="F54" s="28">
        <v>85.323999999999998</v>
      </c>
      <c r="G54" s="28">
        <v>93.856399999999994</v>
      </c>
      <c r="H54" s="244">
        <f t="shared" si="20"/>
        <v>85.323999999999998</v>
      </c>
      <c r="I54" s="244">
        <f t="shared" si="21"/>
        <v>93.856400000000008</v>
      </c>
      <c r="J54" s="32" t="s">
        <v>378</v>
      </c>
      <c r="K54" s="32" t="s">
        <v>378</v>
      </c>
      <c r="L54" s="32" t="s">
        <v>378</v>
      </c>
      <c r="M54" s="32" t="s">
        <v>378</v>
      </c>
      <c r="N54" s="32" t="s">
        <v>378</v>
      </c>
      <c r="O54" s="32" t="s">
        <v>378</v>
      </c>
      <c r="P54" s="32" t="s">
        <v>378</v>
      </c>
      <c r="Q54" s="32" t="s">
        <v>378</v>
      </c>
      <c r="R54" s="80">
        <f>IFERROR(VLOOKUP(A54,'Customer Details'!$A$4:$C$11,3,FALSE),"")</f>
        <v>0</v>
      </c>
    </row>
    <row r="55" spans="1:18" s="1" customFormat="1" ht="12" customHeight="1" x14ac:dyDescent="0.25">
      <c r="A55" s="49" t="s">
        <v>448</v>
      </c>
      <c r="B55" s="4">
        <v>1811009</v>
      </c>
      <c r="C55" s="3" t="s">
        <v>488</v>
      </c>
      <c r="D55" s="2">
        <v>1</v>
      </c>
      <c r="E55" s="2" t="s">
        <v>545</v>
      </c>
      <c r="F55" s="28">
        <v>94.576000000000008</v>
      </c>
      <c r="G55" s="28">
        <v>104.03360000000001</v>
      </c>
      <c r="H55" s="244">
        <f t="shared" si="20"/>
        <v>94.576000000000008</v>
      </c>
      <c r="I55" s="244">
        <f t="shared" si="21"/>
        <v>104.03360000000002</v>
      </c>
      <c r="J55" s="32" t="s">
        <v>378</v>
      </c>
      <c r="K55" s="32" t="s">
        <v>378</v>
      </c>
      <c r="L55" s="32" t="s">
        <v>378</v>
      </c>
      <c r="M55" s="32" t="s">
        <v>378</v>
      </c>
      <c r="N55" s="32" t="s">
        <v>378</v>
      </c>
      <c r="O55" s="32" t="s">
        <v>378</v>
      </c>
      <c r="P55" s="32" t="s">
        <v>378</v>
      </c>
      <c r="Q55" s="32" t="s">
        <v>378</v>
      </c>
      <c r="R55" s="80">
        <f>IFERROR(VLOOKUP(A55,'Customer Details'!$A$4:$C$11,3,FALSE),"")</f>
        <v>0</v>
      </c>
    </row>
    <row r="56" spans="1:18" s="1" customFormat="1" ht="12" customHeight="1" x14ac:dyDescent="0.25">
      <c r="A56" s="49" t="s">
        <v>448</v>
      </c>
      <c r="B56" s="4">
        <v>1800223</v>
      </c>
      <c r="C56" s="3" t="s">
        <v>648</v>
      </c>
      <c r="D56" s="2">
        <v>1</v>
      </c>
      <c r="E56" s="2"/>
      <c r="F56" s="28">
        <v>118.22</v>
      </c>
      <c r="G56" s="28">
        <v>130.042</v>
      </c>
      <c r="H56" s="244">
        <f t="shared" si="20"/>
        <v>118.22</v>
      </c>
      <c r="I56" s="244">
        <f t="shared" si="21"/>
        <v>130.042</v>
      </c>
      <c r="J56" s="32" t="s">
        <v>378</v>
      </c>
      <c r="K56" s="32" t="s">
        <v>378</v>
      </c>
      <c r="L56" s="32" t="s">
        <v>378</v>
      </c>
      <c r="M56" s="32" t="s">
        <v>378</v>
      </c>
      <c r="N56" s="32" t="s">
        <v>378</v>
      </c>
      <c r="O56" s="32" t="s">
        <v>378</v>
      </c>
      <c r="P56" s="32" t="s">
        <v>378</v>
      </c>
      <c r="Q56" s="32" t="s">
        <v>378</v>
      </c>
      <c r="R56" s="80">
        <f>IFERROR(VLOOKUP(A56,'Customer Details'!$A$4:$C$11,3,FALSE),"")</f>
        <v>0</v>
      </c>
    </row>
    <row r="57" spans="1:18" s="1" customFormat="1" ht="12" customHeight="1" x14ac:dyDescent="0.25">
      <c r="A57" s="49" t="s">
        <v>448</v>
      </c>
      <c r="B57" s="4">
        <v>1800295</v>
      </c>
      <c r="C57" s="3" t="s">
        <v>649</v>
      </c>
      <c r="D57" s="2">
        <v>1</v>
      </c>
      <c r="E57" s="2"/>
      <c r="F57" s="28">
        <v>154.20000000000002</v>
      </c>
      <c r="G57" s="28">
        <v>169.62</v>
      </c>
      <c r="H57" s="244">
        <f t="shared" si="20"/>
        <v>154.20000000000002</v>
      </c>
      <c r="I57" s="244">
        <f t="shared" si="21"/>
        <v>169.62000000000003</v>
      </c>
      <c r="J57" s="32" t="s">
        <v>378</v>
      </c>
      <c r="K57" s="32" t="s">
        <v>378</v>
      </c>
      <c r="L57" s="32" t="s">
        <v>378</v>
      </c>
      <c r="M57" s="32" t="s">
        <v>378</v>
      </c>
      <c r="N57" s="32" t="s">
        <v>378</v>
      </c>
      <c r="O57" s="32" t="s">
        <v>378</v>
      </c>
      <c r="P57" s="32" t="s">
        <v>378</v>
      </c>
      <c r="Q57" s="32" t="s">
        <v>378</v>
      </c>
      <c r="R57" s="80">
        <f>IFERROR(VLOOKUP(A57,'Customer Details'!$A$4:$C$11,3,FALSE),"")</f>
        <v>0</v>
      </c>
    </row>
    <row r="58" spans="1:18" s="150" customFormat="1" ht="24" customHeight="1" x14ac:dyDescent="0.25">
      <c r="A58" s="141"/>
      <c r="B58" s="141" t="s">
        <v>462</v>
      </c>
      <c r="C58" s="142"/>
      <c r="D58" s="143"/>
      <c r="E58" s="143"/>
      <c r="F58" s="145"/>
      <c r="G58" s="145"/>
      <c r="H58" s="146"/>
      <c r="I58" s="147"/>
      <c r="J58" s="148"/>
      <c r="K58" s="148"/>
      <c r="L58" s="148"/>
      <c r="M58" s="148"/>
      <c r="N58" s="148"/>
      <c r="O58" s="148"/>
      <c r="P58" s="148"/>
      <c r="Q58" s="148"/>
      <c r="R58" s="149"/>
    </row>
    <row r="59" spans="1:18" s="1" customFormat="1" ht="12" customHeight="1" x14ac:dyDescent="0.25">
      <c r="A59" s="49" t="s">
        <v>448</v>
      </c>
      <c r="B59" s="4">
        <v>9015022</v>
      </c>
      <c r="C59" s="3" t="s">
        <v>16</v>
      </c>
      <c r="D59" s="2">
        <v>1</v>
      </c>
      <c r="E59" s="2"/>
      <c r="F59" s="28">
        <v>5.1400000000000006</v>
      </c>
      <c r="G59" s="28">
        <v>5.6539999999999999</v>
      </c>
      <c r="H59" s="244">
        <f t="shared" ref="H59:H66" si="22">IFERROR(F59*(1-R59),"")</f>
        <v>5.1400000000000006</v>
      </c>
      <c r="I59" s="244">
        <f t="shared" ref="I59:I66" si="23">IFERROR(H59*1.1,"")</f>
        <v>5.6540000000000008</v>
      </c>
      <c r="J59" s="32" t="s">
        <v>378</v>
      </c>
      <c r="K59" s="32" t="s">
        <v>378</v>
      </c>
      <c r="L59" s="32" t="s">
        <v>378</v>
      </c>
      <c r="M59" s="32" t="s">
        <v>378</v>
      </c>
      <c r="N59" s="32" t="s">
        <v>378</v>
      </c>
      <c r="O59" s="32" t="s">
        <v>378</v>
      </c>
      <c r="P59" s="32" t="s">
        <v>378</v>
      </c>
      <c r="Q59" s="32" t="s">
        <v>378</v>
      </c>
      <c r="R59" s="80">
        <f>IFERROR(VLOOKUP(A59,'Customer Details'!$A$4:$C$11,3,FALSE),"")</f>
        <v>0</v>
      </c>
    </row>
    <row r="60" spans="1:18" s="1" customFormat="1" ht="12" customHeight="1" x14ac:dyDescent="0.25">
      <c r="A60" s="49" t="s">
        <v>448</v>
      </c>
      <c r="B60" s="4">
        <v>9015025</v>
      </c>
      <c r="C60" s="3" t="s">
        <v>17</v>
      </c>
      <c r="D60" s="2">
        <v>1</v>
      </c>
      <c r="E60" s="2"/>
      <c r="F60" s="28">
        <v>11.308</v>
      </c>
      <c r="G60" s="28">
        <v>12.438800000000002</v>
      </c>
      <c r="H60" s="244">
        <f t="shared" si="22"/>
        <v>11.308</v>
      </c>
      <c r="I60" s="244">
        <f t="shared" si="23"/>
        <v>12.438800000000001</v>
      </c>
      <c r="J60" s="32" t="s">
        <v>378</v>
      </c>
      <c r="K60" s="32" t="s">
        <v>378</v>
      </c>
      <c r="L60" s="32" t="s">
        <v>378</v>
      </c>
      <c r="M60" s="32" t="s">
        <v>378</v>
      </c>
      <c r="N60" s="32" t="s">
        <v>378</v>
      </c>
      <c r="O60" s="32" t="s">
        <v>378</v>
      </c>
      <c r="P60" s="32" t="s">
        <v>378</v>
      </c>
      <c r="Q60" s="32" t="s">
        <v>378</v>
      </c>
      <c r="R60" s="80">
        <f>IFERROR(VLOOKUP(A60,'Customer Details'!$A$4:$C$11,3,FALSE),"")</f>
        <v>0</v>
      </c>
    </row>
    <row r="61" spans="1:18" s="1" customFormat="1" ht="12" customHeight="1" x14ac:dyDescent="0.25">
      <c r="A61" s="49" t="s">
        <v>448</v>
      </c>
      <c r="B61" s="4">
        <v>9015023</v>
      </c>
      <c r="C61" s="3" t="s">
        <v>18</v>
      </c>
      <c r="D61" s="2">
        <v>1</v>
      </c>
      <c r="E61" s="2"/>
      <c r="F61" s="28">
        <v>11.308</v>
      </c>
      <c r="G61" s="28">
        <v>12.438800000000002</v>
      </c>
      <c r="H61" s="244">
        <f t="shared" si="22"/>
        <v>11.308</v>
      </c>
      <c r="I61" s="244">
        <f t="shared" si="23"/>
        <v>12.438800000000001</v>
      </c>
      <c r="J61" s="32" t="s">
        <v>378</v>
      </c>
      <c r="K61" s="32" t="s">
        <v>378</v>
      </c>
      <c r="L61" s="32" t="s">
        <v>378</v>
      </c>
      <c r="M61" s="32" t="s">
        <v>378</v>
      </c>
      <c r="N61" s="32" t="s">
        <v>378</v>
      </c>
      <c r="O61" s="32" t="s">
        <v>378</v>
      </c>
      <c r="P61" s="32" t="s">
        <v>378</v>
      </c>
      <c r="Q61" s="32" t="s">
        <v>378</v>
      </c>
      <c r="R61" s="80">
        <f>IFERROR(VLOOKUP(A61,'Customer Details'!$A$4:$C$11,3,FALSE),"")</f>
        <v>0</v>
      </c>
    </row>
    <row r="62" spans="1:18" s="1" customFormat="1" ht="12" customHeight="1" x14ac:dyDescent="0.25">
      <c r="A62" s="49" t="s">
        <v>448</v>
      </c>
      <c r="B62" s="4">
        <v>9015238</v>
      </c>
      <c r="C62" s="3" t="s">
        <v>353</v>
      </c>
      <c r="D62" s="2">
        <v>1</v>
      </c>
      <c r="E62" s="2"/>
      <c r="F62" s="28">
        <v>9.2520000000000007</v>
      </c>
      <c r="G62" s="28">
        <v>10.177200000000001</v>
      </c>
      <c r="H62" s="244">
        <f t="shared" si="22"/>
        <v>9.2520000000000007</v>
      </c>
      <c r="I62" s="244">
        <f t="shared" si="23"/>
        <v>10.177200000000001</v>
      </c>
      <c r="J62" s="32" t="s">
        <v>378</v>
      </c>
      <c r="K62" s="32" t="s">
        <v>378</v>
      </c>
      <c r="L62" s="32" t="s">
        <v>378</v>
      </c>
      <c r="M62" s="32" t="s">
        <v>378</v>
      </c>
      <c r="N62" s="32" t="s">
        <v>378</v>
      </c>
      <c r="O62" s="32" t="s">
        <v>378</v>
      </c>
      <c r="P62" s="32" t="s">
        <v>378</v>
      </c>
      <c r="Q62" s="32" t="s">
        <v>378</v>
      </c>
      <c r="R62" s="80">
        <f>IFERROR(VLOOKUP(A62,'Customer Details'!$A$4:$C$11,3,FALSE),"")</f>
        <v>0</v>
      </c>
    </row>
    <row r="63" spans="1:18" s="1" customFormat="1" ht="12" customHeight="1" x14ac:dyDescent="0.25">
      <c r="A63" s="49" t="s">
        <v>448</v>
      </c>
      <c r="B63" s="4">
        <v>9015027</v>
      </c>
      <c r="C63" s="3" t="s">
        <v>354</v>
      </c>
      <c r="D63" s="2">
        <v>1</v>
      </c>
      <c r="E63" s="2" t="s">
        <v>545</v>
      </c>
      <c r="F63" s="28">
        <v>39.064</v>
      </c>
      <c r="G63" s="28">
        <v>42.970399999999998</v>
      </c>
      <c r="H63" s="244">
        <f t="shared" si="22"/>
        <v>39.064</v>
      </c>
      <c r="I63" s="244">
        <f t="shared" si="23"/>
        <v>42.970400000000005</v>
      </c>
      <c r="J63" s="32" t="s">
        <v>378</v>
      </c>
      <c r="K63" s="32" t="s">
        <v>378</v>
      </c>
      <c r="L63" s="32" t="s">
        <v>378</v>
      </c>
      <c r="M63" s="32" t="s">
        <v>378</v>
      </c>
      <c r="N63" s="32" t="s">
        <v>378</v>
      </c>
      <c r="O63" s="32" t="s">
        <v>378</v>
      </c>
      <c r="P63" s="32" t="s">
        <v>378</v>
      </c>
      <c r="Q63" s="32" t="s">
        <v>378</v>
      </c>
      <c r="R63" s="80">
        <f>IFERROR(VLOOKUP(A63,'Customer Details'!$A$4:$C$11,3,FALSE),"")</f>
        <v>0</v>
      </c>
    </row>
    <row r="64" spans="1:18" s="1" customFormat="1" ht="12" customHeight="1" x14ac:dyDescent="0.25">
      <c r="A64" s="49" t="s">
        <v>448</v>
      </c>
      <c r="B64" s="4">
        <v>9015026</v>
      </c>
      <c r="C64" s="3" t="s">
        <v>355</v>
      </c>
      <c r="D64" s="2">
        <v>1</v>
      </c>
      <c r="E64" s="2" t="s">
        <v>545</v>
      </c>
      <c r="F64" s="28">
        <v>39.064</v>
      </c>
      <c r="G64" s="28">
        <v>42.970399999999998</v>
      </c>
      <c r="H64" s="244">
        <f t="shared" si="22"/>
        <v>39.064</v>
      </c>
      <c r="I64" s="244">
        <f t="shared" si="23"/>
        <v>42.970400000000005</v>
      </c>
      <c r="J64" s="32" t="s">
        <v>378</v>
      </c>
      <c r="K64" s="32" t="s">
        <v>378</v>
      </c>
      <c r="L64" s="32" t="s">
        <v>378</v>
      </c>
      <c r="M64" s="32" t="s">
        <v>378</v>
      </c>
      <c r="N64" s="32" t="s">
        <v>378</v>
      </c>
      <c r="O64" s="32" t="s">
        <v>378</v>
      </c>
      <c r="P64" s="32" t="s">
        <v>378</v>
      </c>
      <c r="Q64" s="32" t="s">
        <v>378</v>
      </c>
      <c r="R64" s="80">
        <f>IFERROR(VLOOKUP(A64,'Customer Details'!$A$4:$C$11,3,FALSE),"")</f>
        <v>0</v>
      </c>
    </row>
    <row r="65" spans="1:18" s="1" customFormat="1" ht="12" customHeight="1" x14ac:dyDescent="0.25">
      <c r="A65" s="49" t="s">
        <v>448</v>
      </c>
      <c r="B65" s="4">
        <v>9015236</v>
      </c>
      <c r="C65" s="3" t="s">
        <v>356</v>
      </c>
      <c r="D65" s="2">
        <v>1</v>
      </c>
      <c r="E65" s="2" t="s">
        <v>545</v>
      </c>
      <c r="F65" s="28">
        <v>39.064</v>
      </c>
      <c r="G65" s="28">
        <v>42.970399999999998</v>
      </c>
      <c r="H65" s="244">
        <f t="shared" si="22"/>
        <v>39.064</v>
      </c>
      <c r="I65" s="244">
        <f t="shared" si="23"/>
        <v>42.970400000000005</v>
      </c>
      <c r="J65" s="32" t="s">
        <v>378</v>
      </c>
      <c r="K65" s="32" t="s">
        <v>378</v>
      </c>
      <c r="L65" s="32" t="s">
        <v>378</v>
      </c>
      <c r="M65" s="32" t="s">
        <v>378</v>
      </c>
      <c r="N65" s="32" t="s">
        <v>378</v>
      </c>
      <c r="O65" s="32" t="s">
        <v>378</v>
      </c>
      <c r="P65" s="32" t="s">
        <v>378</v>
      </c>
      <c r="Q65" s="32" t="s">
        <v>378</v>
      </c>
      <c r="R65" s="80">
        <f>IFERROR(VLOOKUP(A65,'Customer Details'!$A$4:$C$11,3,FALSE),"")</f>
        <v>0</v>
      </c>
    </row>
    <row r="66" spans="1:18" s="1" customFormat="1" ht="12" customHeight="1" x14ac:dyDescent="0.25">
      <c r="A66" s="49" t="s">
        <v>448</v>
      </c>
      <c r="B66" s="4">
        <v>9015237</v>
      </c>
      <c r="C66" s="3" t="s">
        <v>357</v>
      </c>
      <c r="D66" s="2">
        <v>1</v>
      </c>
      <c r="E66" s="2" t="s">
        <v>545</v>
      </c>
      <c r="F66" s="28">
        <v>39.064</v>
      </c>
      <c r="G66" s="28">
        <v>42.970399999999998</v>
      </c>
      <c r="H66" s="244">
        <f t="shared" si="22"/>
        <v>39.064</v>
      </c>
      <c r="I66" s="244">
        <f t="shared" si="23"/>
        <v>42.970400000000005</v>
      </c>
      <c r="J66" s="32" t="s">
        <v>378</v>
      </c>
      <c r="K66" s="32" t="s">
        <v>378</v>
      </c>
      <c r="L66" s="32" t="s">
        <v>378</v>
      </c>
      <c r="M66" s="32" t="s">
        <v>378</v>
      </c>
      <c r="N66" s="32" t="s">
        <v>378</v>
      </c>
      <c r="O66" s="32" t="s">
        <v>378</v>
      </c>
      <c r="P66" s="32" t="s">
        <v>378</v>
      </c>
      <c r="Q66" s="32" t="s">
        <v>378</v>
      </c>
      <c r="R66" s="80">
        <f>IFERROR(VLOOKUP(A66,'Customer Details'!$A$4:$C$11,3,FALSE),"")</f>
        <v>0</v>
      </c>
    </row>
    <row r="67" spans="1:18" s="150" customFormat="1" ht="24" customHeight="1" x14ac:dyDescent="0.25">
      <c r="A67" s="141"/>
      <c r="B67" s="141" t="s">
        <v>37</v>
      </c>
      <c r="C67" s="142"/>
      <c r="D67" s="143"/>
      <c r="E67" s="143"/>
      <c r="F67" s="145"/>
      <c r="G67" s="145"/>
      <c r="H67" s="146"/>
      <c r="I67" s="147"/>
      <c r="J67" s="148"/>
      <c r="K67" s="148"/>
      <c r="L67" s="148"/>
      <c r="M67" s="148"/>
      <c r="N67" s="148"/>
      <c r="O67" s="148"/>
      <c r="P67" s="148"/>
      <c r="Q67" s="148"/>
      <c r="R67" s="149"/>
    </row>
    <row r="68" spans="1:18" s="1" customFormat="1" ht="12" customHeight="1" x14ac:dyDescent="0.25">
      <c r="A68" s="49" t="s">
        <v>448</v>
      </c>
      <c r="B68" s="4">
        <v>1810334</v>
      </c>
      <c r="C68" s="3" t="s">
        <v>69</v>
      </c>
      <c r="D68" s="2">
        <v>1</v>
      </c>
      <c r="E68" s="2"/>
      <c r="F68" s="28">
        <v>286.81200000000001</v>
      </c>
      <c r="G68" s="28">
        <v>315.4932</v>
      </c>
      <c r="H68" s="244">
        <f t="shared" ref="H68:H70" si="24">IFERROR(F68*(1-R68),"")</f>
        <v>286.81200000000001</v>
      </c>
      <c r="I68" s="244">
        <f t="shared" ref="I68:I70" si="25">IFERROR(H68*1.1,"")</f>
        <v>315.49320000000006</v>
      </c>
      <c r="J68" s="32" t="s">
        <v>378</v>
      </c>
      <c r="K68" s="32" t="s">
        <v>378</v>
      </c>
      <c r="L68" s="32" t="s">
        <v>378</v>
      </c>
      <c r="M68" s="32" t="s">
        <v>378</v>
      </c>
      <c r="N68" s="32" t="s">
        <v>378</v>
      </c>
      <c r="O68" s="32" t="s">
        <v>378</v>
      </c>
      <c r="P68" s="32" t="s">
        <v>378</v>
      </c>
      <c r="Q68" s="32" t="s">
        <v>378</v>
      </c>
      <c r="R68" s="80">
        <f>IFERROR(VLOOKUP(A68,'Customer Details'!$A$4:$C$11,3,FALSE),"")</f>
        <v>0</v>
      </c>
    </row>
    <row r="69" spans="1:18" s="1" customFormat="1" ht="12" customHeight="1" x14ac:dyDescent="0.25">
      <c r="A69" s="49" t="s">
        <v>448</v>
      </c>
      <c r="B69" s="4">
        <v>1811548</v>
      </c>
      <c r="C69" s="3" t="s">
        <v>605</v>
      </c>
      <c r="D69" s="2">
        <v>1</v>
      </c>
      <c r="E69" s="2"/>
      <c r="F69" s="28">
        <v>372.13600000000002</v>
      </c>
      <c r="G69" s="28">
        <v>409.34960000000001</v>
      </c>
      <c r="H69" s="244">
        <f t="shared" si="24"/>
        <v>372.13600000000002</v>
      </c>
      <c r="I69" s="244">
        <f t="shared" si="25"/>
        <v>409.34960000000007</v>
      </c>
      <c r="J69" s="32" t="s">
        <v>378</v>
      </c>
      <c r="K69" s="32" t="s">
        <v>378</v>
      </c>
      <c r="L69" s="32" t="s">
        <v>378</v>
      </c>
      <c r="M69" s="32" t="s">
        <v>378</v>
      </c>
      <c r="N69" s="32" t="s">
        <v>378</v>
      </c>
      <c r="O69" s="32" t="s">
        <v>378</v>
      </c>
      <c r="P69" s="32" t="s">
        <v>378</v>
      </c>
      <c r="Q69" s="32" t="s">
        <v>378</v>
      </c>
      <c r="R69" s="80">
        <f>IFERROR(VLOOKUP(A69,'Customer Details'!$A$4:$C$11,3,FALSE),"")</f>
        <v>0</v>
      </c>
    </row>
    <row r="70" spans="1:18" s="1" customFormat="1" ht="12" customHeight="1" x14ac:dyDescent="0.25">
      <c r="A70" s="49" t="s">
        <v>448</v>
      </c>
      <c r="B70" s="4">
        <v>1810803</v>
      </c>
      <c r="C70" s="3" t="s">
        <v>70</v>
      </c>
      <c r="D70" s="2">
        <v>1</v>
      </c>
      <c r="E70" s="2"/>
      <c r="F70" s="28">
        <v>982.76800000000003</v>
      </c>
      <c r="G70" s="28">
        <v>1081.0447999999999</v>
      </c>
      <c r="H70" s="244">
        <f t="shared" si="24"/>
        <v>982.76800000000003</v>
      </c>
      <c r="I70" s="244">
        <f t="shared" si="25"/>
        <v>1081.0448000000001</v>
      </c>
      <c r="J70" s="32" t="s">
        <v>378</v>
      </c>
      <c r="K70" s="32" t="s">
        <v>378</v>
      </c>
      <c r="L70" s="32" t="s">
        <v>378</v>
      </c>
      <c r="M70" s="32" t="s">
        <v>378</v>
      </c>
      <c r="N70" s="32" t="s">
        <v>378</v>
      </c>
      <c r="O70" s="32" t="s">
        <v>378</v>
      </c>
      <c r="P70" s="32" t="s">
        <v>378</v>
      </c>
      <c r="Q70" s="32" t="s">
        <v>378</v>
      </c>
      <c r="R70" s="80">
        <f>IFERROR(VLOOKUP(A70,'Customer Details'!$A$4:$C$11,3,FALSE),"")</f>
        <v>0</v>
      </c>
    </row>
    <row r="71" spans="1:18" s="150" customFormat="1" ht="24" customHeight="1" x14ac:dyDescent="0.25">
      <c r="A71" s="141"/>
      <c r="B71" s="141" t="s">
        <v>129</v>
      </c>
      <c r="C71" s="142"/>
      <c r="D71" s="143"/>
      <c r="E71" s="143"/>
      <c r="F71" s="145"/>
      <c r="G71" s="145"/>
      <c r="H71" s="146"/>
      <c r="I71" s="147"/>
      <c r="J71" s="148"/>
      <c r="K71" s="148"/>
      <c r="L71" s="148"/>
      <c r="M71" s="148"/>
      <c r="N71" s="148"/>
      <c r="O71" s="148"/>
      <c r="P71" s="148"/>
      <c r="Q71" s="148"/>
      <c r="R71" s="149"/>
    </row>
    <row r="72" spans="1:18" ht="12" customHeight="1" x14ac:dyDescent="0.25">
      <c r="A72" s="2" t="s">
        <v>448</v>
      </c>
      <c r="B72" s="4">
        <v>1841026</v>
      </c>
      <c r="C72" s="3" t="s">
        <v>324</v>
      </c>
      <c r="D72" s="2">
        <v>1</v>
      </c>
      <c r="F72" s="28">
        <v>47.288000000000004</v>
      </c>
      <c r="G72" s="28">
        <v>52.016800000000003</v>
      </c>
      <c r="H72" s="244">
        <f t="shared" ref="H72:H74" si="26">IFERROR(F72*(1-R72),"")</f>
        <v>47.288000000000004</v>
      </c>
      <c r="I72" s="244">
        <f t="shared" ref="I72:I74" si="27">IFERROR(H72*1.1,"")</f>
        <v>52.016800000000011</v>
      </c>
      <c r="J72" s="32" t="s">
        <v>378</v>
      </c>
      <c r="K72" s="32" t="s">
        <v>378</v>
      </c>
      <c r="L72" s="32" t="s">
        <v>378</v>
      </c>
      <c r="M72" s="32" t="s">
        <v>378</v>
      </c>
      <c r="N72" s="32" t="s">
        <v>378</v>
      </c>
      <c r="O72" s="32" t="s">
        <v>378</v>
      </c>
      <c r="P72" s="32" t="s">
        <v>378</v>
      </c>
      <c r="Q72" s="32" t="s">
        <v>378</v>
      </c>
      <c r="R72" s="80">
        <f>IFERROR(VLOOKUP(A72,'Customer Details'!$A$4:$C$11,3,FALSE),"")</f>
        <v>0</v>
      </c>
    </row>
    <row r="73" spans="1:18" s="4" customFormat="1" ht="12" customHeight="1" x14ac:dyDescent="0.25">
      <c r="A73" s="35" t="s">
        <v>448</v>
      </c>
      <c r="B73" s="4">
        <v>1841025</v>
      </c>
      <c r="C73" s="3" t="s">
        <v>325</v>
      </c>
      <c r="D73" s="2">
        <v>1</v>
      </c>
      <c r="E73" s="2" t="s">
        <v>545</v>
      </c>
      <c r="F73" s="28">
        <v>72.988</v>
      </c>
      <c r="G73" s="28">
        <v>80.286799999999999</v>
      </c>
      <c r="H73" s="244">
        <f t="shared" si="26"/>
        <v>72.988</v>
      </c>
      <c r="I73" s="244">
        <f t="shared" si="27"/>
        <v>80.286799999999999</v>
      </c>
      <c r="J73" s="32" t="s">
        <v>378</v>
      </c>
      <c r="K73" s="32" t="s">
        <v>378</v>
      </c>
      <c r="L73" s="32" t="s">
        <v>378</v>
      </c>
      <c r="M73" s="32" t="s">
        <v>378</v>
      </c>
      <c r="N73" s="32" t="s">
        <v>378</v>
      </c>
      <c r="O73" s="32" t="s">
        <v>378</v>
      </c>
      <c r="P73" s="32" t="s">
        <v>378</v>
      </c>
      <c r="Q73" s="32" t="s">
        <v>378</v>
      </c>
      <c r="R73" s="80">
        <f>IFERROR(VLOOKUP(A73,'Customer Details'!$A$4:$C$11,3,FALSE),"")</f>
        <v>0</v>
      </c>
    </row>
    <row r="74" spans="1:18" s="4" customFormat="1" ht="12" customHeight="1" x14ac:dyDescent="0.25">
      <c r="A74" s="35" t="s">
        <v>448</v>
      </c>
      <c r="B74" s="4">
        <v>1841064</v>
      </c>
      <c r="C74" s="3" t="s">
        <v>108</v>
      </c>
      <c r="D74" s="2">
        <v>1</v>
      </c>
      <c r="E74" s="2" t="s">
        <v>545</v>
      </c>
      <c r="F74" s="28">
        <v>90.463999999999999</v>
      </c>
      <c r="G74" s="28">
        <v>99.510400000000004</v>
      </c>
      <c r="H74" s="244">
        <f t="shared" si="26"/>
        <v>90.463999999999999</v>
      </c>
      <c r="I74" s="244">
        <f t="shared" si="27"/>
        <v>99.510400000000004</v>
      </c>
      <c r="J74" s="32" t="s">
        <v>378</v>
      </c>
      <c r="K74" s="32" t="s">
        <v>378</v>
      </c>
      <c r="L74" s="32" t="s">
        <v>378</v>
      </c>
      <c r="M74" s="32" t="s">
        <v>378</v>
      </c>
      <c r="N74" s="32" t="s">
        <v>378</v>
      </c>
      <c r="O74" s="32" t="s">
        <v>378</v>
      </c>
      <c r="P74" s="32" t="s">
        <v>378</v>
      </c>
      <c r="Q74" s="32" t="s">
        <v>378</v>
      </c>
      <c r="R74" s="80">
        <f>IFERROR(VLOOKUP(A74,'Customer Details'!$A$4:$C$11,3,FALSE),"")</f>
        <v>0</v>
      </c>
    </row>
    <row r="75" spans="1:18" s="150" customFormat="1" ht="24" customHeight="1" x14ac:dyDescent="0.25">
      <c r="A75" s="141"/>
      <c r="B75" s="141" t="s">
        <v>71</v>
      </c>
      <c r="C75" s="142"/>
      <c r="D75" s="143"/>
      <c r="E75" s="143"/>
      <c r="F75" s="145"/>
      <c r="G75" s="145"/>
      <c r="H75" s="146"/>
      <c r="I75" s="147"/>
      <c r="J75" s="148"/>
      <c r="K75" s="148"/>
      <c r="L75" s="148"/>
      <c r="M75" s="148"/>
      <c r="N75" s="148"/>
      <c r="O75" s="148"/>
      <c r="P75" s="148"/>
      <c r="Q75" s="148"/>
      <c r="R75" s="149"/>
    </row>
    <row r="76" spans="1:18" s="1" customFormat="1" ht="12" customHeight="1" x14ac:dyDescent="0.25">
      <c r="A76" s="49" t="s">
        <v>448</v>
      </c>
      <c r="B76" s="4">
        <v>9013707</v>
      </c>
      <c r="C76" s="3" t="s">
        <v>389</v>
      </c>
      <c r="D76" s="2">
        <v>1</v>
      </c>
      <c r="E76" s="2" t="s">
        <v>545</v>
      </c>
      <c r="F76" s="28">
        <v>276.53199999999998</v>
      </c>
      <c r="G76" s="28">
        <f>F76*1.1</f>
        <v>304.18520000000001</v>
      </c>
      <c r="H76" s="244">
        <f t="shared" ref="H76:H77" si="28">IFERROR(F76*(1-R76),"")</f>
        <v>276.53199999999998</v>
      </c>
      <c r="I76" s="244">
        <f t="shared" ref="I76:I77" si="29">IFERROR(H76*1.1,"")</f>
        <v>304.18520000000001</v>
      </c>
      <c r="L76" s="24"/>
      <c r="P76" s="32" t="s">
        <v>378</v>
      </c>
      <c r="R76" s="79">
        <f>IFERROR(VLOOKUP(A76,'Customer Details'!$A$4:$C$11,3,FALSE),"")</f>
        <v>0</v>
      </c>
    </row>
    <row r="77" spans="1:18" s="1" customFormat="1" ht="12" customHeight="1" x14ac:dyDescent="0.25">
      <c r="A77" s="49" t="s">
        <v>448</v>
      </c>
      <c r="B77" s="4">
        <v>9013708</v>
      </c>
      <c r="C77" s="3" t="s">
        <v>250</v>
      </c>
      <c r="D77" s="2">
        <v>1</v>
      </c>
      <c r="E77" s="2" t="s">
        <v>545</v>
      </c>
      <c r="F77" s="28">
        <v>300.17599999999999</v>
      </c>
      <c r="G77" s="28">
        <v>330.1936</v>
      </c>
      <c r="H77" s="244">
        <f t="shared" si="28"/>
        <v>300.17599999999999</v>
      </c>
      <c r="I77" s="244">
        <f t="shared" si="29"/>
        <v>330.1936</v>
      </c>
      <c r="J77" s="32" t="s">
        <v>378</v>
      </c>
      <c r="K77" s="32" t="s">
        <v>378</v>
      </c>
      <c r="L77" s="24"/>
      <c r="M77" s="32" t="s">
        <v>378</v>
      </c>
      <c r="N77" s="32"/>
      <c r="P77" s="32" t="s">
        <v>378</v>
      </c>
      <c r="R77" s="79">
        <f>IFERROR(VLOOKUP(A77,'Customer Details'!$A$4:$C$11,3,FALSE),"")</f>
        <v>0</v>
      </c>
    </row>
    <row r="78" spans="1:18" s="150" customFormat="1" ht="24" customHeight="1" x14ac:dyDescent="0.25">
      <c r="A78" s="141"/>
      <c r="B78" s="141" t="s">
        <v>72</v>
      </c>
      <c r="C78" s="142"/>
      <c r="D78" s="143"/>
      <c r="E78" s="143"/>
      <c r="F78" s="145"/>
      <c r="G78" s="145"/>
      <c r="H78" s="146"/>
      <c r="I78" s="147"/>
      <c r="J78" s="148"/>
      <c r="K78" s="148"/>
      <c r="L78" s="148"/>
      <c r="M78" s="148"/>
      <c r="N78" s="148"/>
      <c r="O78" s="148"/>
      <c r="P78" s="148"/>
      <c r="Q78" s="148"/>
      <c r="R78" s="149"/>
    </row>
    <row r="79" spans="1:18" s="1" customFormat="1" ht="12" customHeight="1" x14ac:dyDescent="0.25">
      <c r="A79" s="49" t="s">
        <v>448</v>
      </c>
      <c r="B79" s="4">
        <v>9014400</v>
      </c>
      <c r="C79" s="3" t="s">
        <v>390</v>
      </c>
      <c r="D79" s="2">
        <v>1</v>
      </c>
      <c r="E79" s="2"/>
      <c r="F79" s="28">
        <v>284.75600000000003</v>
      </c>
      <c r="G79" s="28">
        <v>313.23160000000001</v>
      </c>
      <c r="H79" s="244">
        <f t="shared" ref="H79:H84" si="30">IFERROR(F79*(1-R79),"")</f>
        <v>284.75600000000003</v>
      </c>
      <c r="I79" s="244">
        <f t="shared" ref="I79:I84" si="31">IFERROR(H79*1.1,"")</f>
        <v>313.23160000000007</v>
      </c>
      <c r="L79" s="32" t="s">
        <v>378</v>
      </c>
      <c r="R79" s="79">
        <f>IFERROR(VLOOKUP(A79,'Customer Details'!$A$4:$C$11,3,FALSE),"")</f>
        <v>0</v>
      </c>
    </row>
    <row r="80" spans="1:18" s="1" customFormat="1" ht="12" customHeight="1" x14ac:dyDescent="0.25">
      <c r="A80" s="49" t="s">
        <v>448</v>
      </c>
      <c r="B80" s="4">
        <v>9013809</v>
      </c>
      <c r="C80" s="3" t="s">
        <v>391</v>
      </c>
      <c r="D80" s="2">
        <v>1</v>
      </c>
      <c r="E80" s="2"/>
      <c r="F80" s="28">
        <v>284.75600000000003</v>
      </c>
      <c r="G80" s="28">
        <v>313.23160000000001</v>
      </c>
      <c r="H80" s="244">
        <f t="shared" si="30"/>
        <v>284.75600000000003</v>
      </c>
      <c r="I80" s="244">
        <f t="shared" si="31"/>
        <v>313.23160000000007</v>
      </c>
      <c r="L80" s="32" t="s">
        <v>378</v>
      </c>
      <c r="R80" s="79">
        <f>IFERROR(VLOOKUP(A80,'Customer Details'!$A$4:$C$11,3,FALSE),"")</f>
        <v>0</v>
      </c>
    </row>
    <row r="81" spans="1:18" s="1" customFormat="1" ht="12" customHeight="1" x14ac:dyDescent="0.25">
      <c r="A81" s="49" t="s">
        <v>448</v>
      </c>
      <c r="B81" s="4">
        <v>9013847</v>
      </c>
      <c r="C81" s="3" t="s">
        <v>392</v>
      </c>
      <c r="D81" s="2">
        <v>1</v>
      </c>
      <c r="E81" s="2"/>
      <c r="F81" s="28">
        <v>284.75600000000003</v>
      </c>
      <c r="G81" s="28">
        <v>313.23160000000001</v>
      </c>
      <c r="H81" s="244">
        <f t="shared" si="30"/>
        <v>284.75600000000003</v>
      </c>
      <c r="I81" s="244">
        <f t="shared" si="31"/>
        <v>313.23160000000007</v>
      </c>
      <c r="L81" s="32" t="s">
        <v>378</v>
      </c>
      <c r="R81" s="79">
        <f>IFERROR(VLOOKUP(A81,'Customer Details'!$A$4:$C$11,3,FALSE),"")</f>
        <v>0</v>
      </c>
    </row>
    <row r="82" spans="1:18" s="1" customFormat="1" ht="12" customHeight="1" x14ac:dyDescent="0.25">
      <c r="A82" s="49" t="s">
        <v>448</v>
      </c>
      <c r="B82" s="4">
        <v>1816068</v>
      </c>
      <c r="C82" s="3" t="s">
        <v>113</v>
      </c>
      <c r="D82" s="2">
        <v>1</v>
      </c>
      <c r="E82" s="2"/>
      <c r="F82" s="28">
        <v>259.05599999999998</v>
      </c>
      <c r="G82" s="28">
        <v>284.96159999999998</v>
      </c>
      <c r="H82" s="244">
        <f t="shared" si="30"/>
        <v>259.05599999999998</v>
      </c>
      <c r="I82" s="244">
        <f t="shared" si="31"/>
        <v>284.96160000000003</v>
      </c>
      <c r="L82" s="32" t="s">
        <v>378</v>
      </c>
      <c r="M82" s="32" t="s">
        <v>378</v>
      </c>
      <c r="N82" s="32" t="s">
        <v>378</v>
      </c>
      <c r="R82" s="79">
        <f>IFERROR(VLOOKUP(A82,'Customer Details'!$A$4:$C$11,3,FALSE),"")</f>
        <v>0</v>
      </c>
    </row>
    <row r="83" spans="1:18" s="1" customFormat="1" ht="12" customHeight="1" x14ac:dyDescent="0.25">
      <c r="A83" s="49" t="s">
        <v>448</v>
      </c>
      <c r="B83" s="4">
        <v>1818212</v>
      </c>
      <c r="C83" s="3" t="s">
        <v>114</v>
      </c>
      <c r="D83" s="2">
        <v>1</v>
      </c>
      <c r="E83" s="2"/>
      <c r="F83" s="28">
        <v>357.74400000000003</v>
      </c>
      <c r="G83" s="28">
        <v>393.51840000000004</v>
      </c>
      <c r="H83" s="244">
        <f t="shared" si="30"/>
        <v>357.74400000000003</v>
      </c>
      <c r="I83" s="244">
        <f t="shared" si="31"/>
        <v>393.51840000000004</v>
      </c>
      <c r="L83" s="32" t="s">
        <v>378</v>
      </c>
      <c r="M83" s="32" t="s">
        <v>378</v>
      </c>
      <c r="N83" s="32" t="s">
        <v>378</v>
      </c>
      <c r="R83" s="79">
        <f>IFERROR(VLOOKUP(A83,'Customer Details'!$A$4:$C$11,3,FALSE),"")</f>
        <v>0</v>
      </c>
    </row>
    <row r="84" spans="1:18" s="1" customFormat="1" ht="12" customHeight="1" x14ac:dyDescent="0.25">
      <c r="A84" s="49" t="s">
        <v>448</v>
      </c>
      <c r="B84" s="4">
        <v>9013075</v>
      </c>
      <c r="C84" s="3" t="s">
        <v>115</v>
      </c>
      <c r="D84" s="2">
        <v>1</v>
      </c>
      <c r="E84" s="2" t="s">
        <v>545</v>
      </c>
      <c r="F84" s="28">
        <v>542.78399999999999</v>
      </c>
      <c r="G84" s="28">
        <v>597.06239999999991</v>
      </c>
      <c r="H84" s="244">
        <f t="shared" si="30"/>
        <v>542.78399999999999</v>
      </c>
      <c r="I84" s="244">
        <f t="shared" si="31"/>
        <v>597.06240000000003</v>
      </c>
      <c r="J84" s="32" t="s">
        <v>378</v>
      </c>
      <c r="K84" s="32" t="s">
        <v>378</v>
      </c>
      <c r="L84" s="32" t="s">
        <v>378</v>
      </c>
      <c r="M84" s="32" t="s">
        <v>378</v>
      </c>
      <c r="N84" s="32" t="s">
        <v>378</v>
      </c>
      <c r="O84" s="32"/>
      <c r="P84" s="32" t="s">
        <v>378</v>
      </c>
      <c r="Q84" s="32"/>
      <c r="R84" s="80">
        <f>IFERROR(VLOOKUP(A84,'Customer Details'!$A$4:$C$11,3,FALSE),"")</f>
        <v>0</v>
      </c>
    </row>
    <row r="85" spans="1:18" s="150" customFormat="1" ht="24" customHeight="1" x14ac:dyDescent="0.25">
      <c r="A85" s="141"/>
      <c r="B85" s="141" t="s">
        <v>116</v>
      </c>
      <c r="C85" s="142"/>
      <c r="D85" s="143"/>
      <c r="E85" s="143"/>
      <c r="F85" s="145"/>
      <c r="G85" s="145"/>
      <c r="H85" s="146"/>
      <c r="I85" s="147"/>
      <c r="J85" s="148"/>
      <c r="K85" s="148"/>
      <c r="L85" s="148"/>
      <c r="M85" s="148"/>
      <c r="N85" s="148"/>
      <c r="O85" s="148"/>
      <c r="P85" s="148"/>
      <c r="Q85" s="148"/>
      <c r="R85" s="149"/>
    </row>
    <row r="86" spans="1:18" s="1" customFormat="1" ht="12" customHeight="1" x14ac:dyDescent="0.25">
      <c r="A86" s="49" t="s">
        <v>448</v>
      </c>
      <c r="B86" s="4">
        <v>1810096</v>
      </c>
      <c r="C86" s="3" t="s">
        <v>251</v>
      </c>
      <c r="D86" s="2">
        <v>1</v>
      </c>
      <c r="E86" s="2"/>
      <c r="F86" s="28">
        <v>253.916</v>
      </c>
      <c r="G86" s="28">
        <v>279.30759999999998</v>
      </c>
      <c r="H86" s="244">
        <f t="shared" ref="H86:H89" si="32">IFERROR(F86*(1-R86),"")</f>
        <v>253.916</v>
      </c>
      <c r="I86" s="244">
        <f t="shared" ref="I86:I89" si="33">IFERROR(H86*1.1,"")</f>
        <v>279.30760000000004</v>
      </c>
      <c r="J86" s="32" t="s">
        <v>378</v>
      </c>
      <c r="K86" s="32" t="s">
        <v>378</v>
      </c>
      <c r="L86" s="32"/>
      <c r="M86" s="32"/>
      <c r="N86" s="32"/>
      <c r="O86" s="32"/>
      <c r="P86" s="32"/>
      <c r="Q86" s="32"/>
      <c r="R86" s="80">
        <f>IFERROR(VLOOKUP(A86,'Customer Details'!$A$4:$C$11,3,FALSE),"")</f>
        <v>0</v>
      </c>
    </row>
    <row r="87" spans="1:18" s="1" customFormat="1" ht="12" customHeight="1" x14ac:dyDescent="0.25">
      <c r="A87" s="49" t="s">
        <v>448</v>
      </c>
      <c r="B87" s="4">
        <v>1810110</v>
      </c>
      <c r="C87" s="3" t="s">
        <v>253</v>
      </c>
      <c r="D87" s="2">
        <v>1</v>
      </c>
      <c r="E87" s="2" t="s">
        <v>545</v>
      </c>
      <c r="F87" s="28">
        <v>309.428</v>
      </c>
      <c r="G87" s="28">
        <v>340.37080000000003</v>
      </c>
      <c r="H87" s="244">
        <f t="shared" si="32"/>
        <v>309.428</v>
      </c>
      <c r="I87" s="244">
        <f t="shared" si="33"/>
        <v>340.37080000000003</v>
      </c>
      <c r="J87" s="32" t="s">
        <v>378</v>
      </c>
      <c r="K87" s="32" t="s">
        <v>378</v>
      </c>
      <c r="L87" s="32"/>
      <c r="M87" s="32"/>
      <c r="N87" s="32"/>
      <c r="O87" s="32"/>
      <c r="P87" s="32"/>
      <c r="Q87" s="32"/>
      <c r="R87" s="80">
        <f>IFERROR(VLOOKUP(A87,'Customer Details'!$A$4:$C$11,3,FALSE),"")</f>
        <v>0</v>
      </c>
    </row>
    <row r="88" spans="1:18" s="1" customFormat="1" ht="12" customHeight="1" x14ac:dyDescent="0.25">
      <c r="A88" s="49" t="s">
        <v>448</v>
      </c>
      <c r="B88" s="4">
        <v>1810217</v>
      </c>
      <c r="C88" s="3" t="s">
        <v>254</v>
      </c>
      <c r="D88" s="2">
        <v>1</v>
      </c>
      <c r="E88" s="2" t="s">
        <v>546</v>
      </c>
      <c r="F88" s="28">
        <v>276.53199999999998</v>
      </c>
      <c r="G88" s="28">
        <v>304.18520000000001</v>
      </c>
      <c r="H88" s="244">
        <f t="shared" si="32"/>
        <v>276.53199999999998</v>
      </c>
      <c r="I88" s="244">
        <f t="shared" si="33"/>
        <v>304.18520000000001</v>
      </c>
      <c r="J88" s="32" t="s">
        <v>378</v>
      </c>
      <c r="K88" s="32" t="s">
        <v>378</v>
      </c>
      <c r="L88" s="32" t="s">
        <v>378</v>
      </c>
      <c r="M88" s="32" t="s">
        <v>378</v>
      </c>
      <c r="N88" s="32" t="s">
        <v>378</v>
      </c>
      <c r="O88" s="32" t="s">
        <v>378</v>
      </c>
      <c r="P88" s="32" t="s">
        <v>378</v>
      </c>
      <c r="Q88" s="32" t="s">
        <v>378</v>
      </c>
      <c r="R88" s="80">
        <f>IFERROR(VLOOKUP(A88,'Customer Details'!$A$4:$C$11,3,FALSE),"")</f>
        <v>0</v>
      </c>
    </row>
    <row r="89" spans="1:18" s="1" customFormat="1" ht="12" customHeight="1" x14ac:dyDescent="0.25">
      <c r="A89" s="49" t="s">
        <v>448</v>
      </c>
      <c r="B89" s="4">
        <v>1810750</v>
      </c>
      <c r="C89" s="3" t="s">
        <v>230</v>
      </c>
      <c r="D89" s="2">
        <v>1</v>
      </c>
      <c r="E89" s="2"/>
      <c r="F89" s="28">
        <v>239.524</v>
      </c>
      <c r="G89" s="28">
        <v>263.47640000000001</v>
      </c>
      <c r="H89" s="244">
        <f t="shared" si="32"/>
        <v>239.524</v>
      </c>
      <c r="I89" s="244">
        <f t="shared" si="33"/>
        <v>263.47640000000001</v>
      </c>
      <c r="J89" s="32" t="s">
        <v>378</v>
      </c>
      <c r="K89" s="32" t="s">
        <v>378</v>
      </c>
      <c r="L89" s="32" t="s">
        <v>378</v>
      </c>
      <c r="M89" s="32"/>
      <c r="N89" s="32"/>
      <c r="O89" s="32"/>
      <c r="P89" s="32" t="s">
        <v>378</v>
      </c>
      <c r="Q89" s="32" t="s">
        <v>378</v>
      </c>
      <c r="R89" s="80">
        <f>IFERROR(VLOOKUP(A89,'Customer Details'!$A$4:$C$11,3,FALSE),"")</f>
        <v>0</v>
      </c>
    </row>
    <row r="90" spans="1:18" s="150" customFormat="1" ht="24" customHeight="1" x14ac:dyDescent="0.25">
      <c r="A90" s="141"/>
      <c r="B90" s="141" t="s">
        <v>117</v>
      </c>
      <c r="C90" s="142"/>
      <c r="D90" s="143"/>
      <c r="E90" s="143"/>
      <c r="F90" s="145"/>
      <c r="G90" s="145"/>
      <c r="H90" s="146"/>
      <c r="I90" s="147"/>
      <c r="J90" s="148"/>
      <c r="K90" s="148"/>
      <c r="L90" s="148"/>
      <c r="M90" s="148"/>
      <c r="N90" s="148"/>
      <c r="O90" s="148"/>
      <c r="P90" s="148"/>
      <c r="Q90" s="148"/>
      <c r="R90" s="149"/>
    </row>
    <row r="91" spans="1:18" s="1" customFormat="1" ht="12" customHeight="1" x14ac:dyDescent="0.25">
      <c r="A91" s="49" t="s">
        <v>448</v>
      </c>
      <c r="B91" s="4">
        <v>1810783</v>
      </c>
      <c r="C91" s="3" t="s">
        <v>249</v>
      </c>
      <c r="D91" s="2">
        <v>1</v>
      </c>
      <c r="E91" s="2" t="s">
        <v>545</v>
      </c>
      <c r="F91" s="28">
        <v>308.40000000000003</v>
      </c>
      <c r="G91" s="28">
        <v>339.24</v>
      </c>
      <c r="H91" s="244">
        <f t="shared" ref="H91:H94" si="34">IFERROR(F91*(1-R91),"")</f>
        <v>308.40000000000003</v>
      </c>
      <c r="I91" s="244">
        <f t="shared" ref="I91:I94" si="35">IFERROR(H91*1.1,"")</f>
        <v>339.24000000000007</v>
      </c>
      <c r="L91" s="32" t="s">
        <v>378</v>
      </c>
      <c r="M91" s="32" t="s">
        <v>378</v>
      </c>
      <c r="N91" s="32"/>
      <c r="P91" s="32" t="s">
        <v>378</v>
      </c>
      <c r="Q91" s="32" t="s">
        <v>378</v>
      </c>
      <c r="R91" s="80">
        <f>IFERROR(VLOOKUP(A91,'Customer Details'!$A$4:$C$11,3,FALSE),"")</f>
        <v>0</v>
      </c>
    </row>
    <row r="92" spans="1:18" s="1" customFormat="1" ht="12" customHeight="1" x14ac:dyDescent="0.25">
      <c r="A92" s="49" t="s">
        <v>448</v>
      </c>
      <c r="B92" s="4">
        <v>1810784</v>
      </c>
      <c r="C92" s="3" t="s">
        <v>109</v>
      </c>
      <c r="D92" s="2">
        <v>1</v>
      </c>
      <c r="E92" s="2"/>
      <c r="F92" s="28">
        <v>308.40000000000003</v>
      </c>
      <c r="G92" s="28">
        <v>339.24</v>
      </c>
      <c r="H92" s="244">
        <f t="shared" si="34"/>
        <v>308.40000000000003</v>
      </c>
      <c r="I92" s="244">
        <f t="shared" si="35"/>
        <v>339.24000000000007</v>
      </c>
      <c r="L92" s="32" t="s">
        <v>378</v>
      </c>
      <c r="M92" s="32" t="s">
        <v>378</v>
      </c>
      <c r="N92" s="32"/>
      <c r="P92" s="32" t="s">
        <v>378</v>
      </c>
      <c r="Q92" s="32" t="s">
        <v>378</v>
      </c>
      <c r="R92" s="80">
        <f>IFERROR(VLOOKUP(A92,'Customer Details'!$A$4:$C$11,3,FALSE),"")</f>
        <v>0</v>
      </c>
    </row>
    <row r="93" spans="1:18" s="1" customFormat="1" ht="12" customHeight="1" x14ac:dyDescent="0.25">
      <c r="A93" s="49" t="s">
        <v>448</v>
      </c>
      <c r="B93" s="4">
        <v>1810806</v>
      </c>
      <c r="C93" s="3" t="s">
        <v>331</v>
      </c>
      <c r="D93" s="2">
        <v>1</v>
      </c>
      <c r="E93" s="2" t="s">
        <v>545</v>
      </c>
      <c r="F93" s="28">
        <v>317.65199999999999</v>
      </c>
      <c r="G93" s="28">
        <v>349.41719999999998</v>
      </c>
      <c r="H93" s="244">
        <f t="shared" si="34"/>
        <v>317.65199999999999</v>
      </c>
      <c r="I93" s="244">
        <f t="shared" si="35"/>
        <v>349.41720000000004</v>
      </c>
      <c r="L93" s="24"/>
      <c r="N93" s="32" t="s">
        <v>378</v>
      </c>
      <c r="R93" s="79">
        <f>IFERROR(VLOOKUP(A93,'Customer Details'!$A$4:$C$11,3,FALSE),"")</f>
        <v>0</v>
      </c>
    </row>
    <row r="94" spans="1:18" s="1" customFormat="1" ht="12" customHeight="1" x14ac:dyDescent="0.25">
      <c r="A94" s="49" t="s">
        <v>448</v>
      </c>
      <c r="B94" s="4">
        <v>1810802</v>
      </c>
      <c r="C94" s="3" t="s">
        <v>332</v>
      </c>
      <c r="D94" s="2">
        <v>1</v>
      </c>
      <c r="E94" s="2"/>
      <c r="F94" s="28">
        <v>317.65199999999999</v>
      </c>
      <c r="G94" s="28">
        <v>349.41719999999998</v>
      </c>
      <c r="H94" s="244">
        <f t="shared" si="34"/>
        <v>317.65199999999999</v>
      </c>
      <c r="I94" s="244">
        <f t="shared" si="35"/>
        <v>349.41720000000004</v>
      </c>
      <c r="L94" s="24"/>
      <c r="N94" s="32" t="s">
        <v>378</v>
      </c>
      <c r="R94" s="79">
        <f>IFERROR(VLOOKUP(A94,'Customer Details'!$A$4:$C$11,3,FALSE),"")</f>
        <v>0</v>
      </c>
    </row>
    <row r="95" spans="1:18" s="150" customFormat="1" ht="24" customHeight="1" x14ac:dyDescent="0.25">
      <c r="A95" s="141"/>
      <c r="B95" s="141" t="s">
        <v>341</v>
      </c>
      <c r="C95" s="142"/>
      <c r="D95" s="143"/>
      <c r="E95" s="143"/>
      <c r="F95" s="145"/>
      <c r="G95" s="145"/>
      <c r="H95" s="146"/>
      <c r="I95" s="147"/>
      <c r="J95" s="148"/>
      <c r="K95" s="148"/>
      <c r="L95" s="148"/>
      <c r="M95" s="148"/>
      <c r="N95" s="148"/>
      <c r="O95" s="148"/>
      <c r="P95" s="148"/>
      <c r="Q95" s="148"/>
      <c r="R95" s="149"/>
    </row>
    <row r="96" spans="1:18" s="1" customFormat="1" ht="12" customHeight="1" x14ac:dyDescent="0.25">
      <c r="A96" s="49" t="s">
        <v>448</v>
      </c>
      <c r="B96" s="4">
        <v>1810165</v>
      </c>
      <c r="C96" s="3" t="s">
        <v>255</v>
      </c>
      <c r="D96" s="2">
        <v>1</v>
      </c>
      <c r="E96" s="2" t="s">
        <v>545</v>
      </c>
      <c r="F96" s="28">
        <v>143.92000000000002</v>
      </c>
      <c r="G96" s="28">
        <v>158.31200000000001</v>
      </c>
      <c r="H96" s="244">
        <f t="shared" ref="H96:H98" si="36">IFERROR(F96*(1-R96),"")</f>
        <v>143.92000000000002</v>
      </c>
      <c r="I96" s="244">
        <f t="shared" ref="I96:I98" si="37">IFERROR(H96*1.1,"")</f>
        <v>158.31200000000004</v>
      </c>
      <c r="J96" s="32" t="s">
        <v>378</v>
      </c>
      <c r="K96" s="32" t="s">
        <v>378</v>
      </c>
      <c r="L96" s="32" t="s">
        <v>378</v>
      </c>
      <c r="M96" s="32" t="s">
        <v>378</v>
      </c>
      <c r="N96" s="32" t="s">
        <v>378</v>
      </c>
      <c r="O96" s="32" t="s">
        <v>378</v>
      </c>
      <c r="P96" s="32" t="s">
        <v>378</v>
      </c>
      <c r="Q96" s="32" t="s">
        <v>378</v>
      </c>
      <c r="R96" s="80">
        <f>IFERROR(VLOOKUP(A96,'Customer Details'!$A$4:$C$11,3,FALSE),"")</f>
        <v>0</v>
      </c>
    </row>
    <row r="97" spans="1:18" s="1" customFormat="1" ht="12" customHeight="1" x14ac:dyDescent="0.25">
      <c r="A97" s="49" t="s">
        <v>448</v>
      </c>
      <c r="B97" s="4">
        <v>1810628</v>
      </c>
      <c r="C97" s="3" t="s">
        <v>231</v>
      </c>
      <c r="D97" s="2">
        <v>1</v>
      </c>
      <c r="E97" s="2" t="s">
        <v>545</v>
      </c>
      <c r="F97" s="28">
        <v>143.92000000000002</v>
      </c>
      <c r="G97" s="28">
        <v>158.31200000000001</v>
      </c>
      <c r="H97" s="244">
        <f t="shared" si="36"/>
        <v>143.92000000000002</v>
      </c>
      <c r="I97" s="244">
        <f t="shared" si="37"/>
        <v>158.31200000000004</v>
      </c>
      <c r="J97" s="32" t="s">
        <v>378</v>
      </c>
      <c r="K97" s="32" t="s">
        <v>378</v>
      </c>
      <c r="L97" s="32" t="s">
        <v>378</v>
      </c>
      <c r="M97" s="32" t="s">
        <v>378</v>
      </c>
      <c r="N97" s="32" t="s">
        <v>378</v>
      </c>
      <c r="O97" s="32" t="s">
        <v>378</v>
      </c>
      <c r="P97" s="32" t="s">
        <v>378</v>
      </c>
      <c r="Q97" s="32" t="s">
        <v>378</v>
      </c>
      <c r="R97" s="80">
        <f>IFERROR(VLOOKUP(A97,'Customer Details'!$A$4:$C$11,3,FALSE),"")</f>
        <v>0</v>
      </c>
    </row>
    <row r="98" spans="1:18" s="1" customFormat="1" ht="12" customHeight="1" x14ac:dyDescent="0.25">
      <c r="A98" s="49" t="s">
        <v>448</v>
      </c>
      <c r="B98" s="4">
        <v>1811251</v>
      </c>
      <c r="C98" s="4" t="s">
        <v>343</v>
      </c>
      <c r="D98" s="2">
        <v>1</v>
      </c>
      <c r="E98" s="2" t="s">
        <v>545</v>
      </c>
      <c r="F98" s="28">
        <v>143.92000000000002</v>
      </c>
      <c r="G98" s="28">
        <v>158.31200000000001</v>
      </c>
      <c r="H98" s="244">
        <f t="shared" si="36"/>
        <v>143.92000000000002</v>
      </c>
      <c r="I98" s="244">
        <f t="shared" si="37"/>
        <v>158.31200000000004</v>
      </c>
      <c r="J98" s="32" t="s">
        <v>378</v>
      </c>
      <c r="K98" s="32" t="s">
        <v>378</v>
      </c>
      <c r="L98" s="32" t="s">
        <v>378</v>
      </c>
      <c r="M98" s="32" t="s">
        <v>378</v>
      </c>
      <c r="N98" s="32" t="s">
        <v>378</v>
      </c>
      <c r="O98" s="32" t="s">
        <v>378</v>
      </c>
      <c r="P98" s="32" t="s">
        <v>378</v>
      </c>
      <c r="Q98" s="32" t="s">
        <v>378</v>
      </c>
      <c r="R98" s="80">
        <f>IFERROR(VLOOKUP(A98,'Customer Details'!$A$4:$C$11,3,FALSE),"")</f>
        <v>0</v>
      </c>
    </row>
    <row r="99" spans="1:18" s="150" customFormat="1" ht="24" customHeight="1" x14ac:dyDescent="0.25">
      <c r="A99" s="141"/>
      <c r="B99" s="141" t="s">
        <v>118</v>
      </c>
      <c r="C99" s="142"/>
      <c r="D99" s="143"/>
      <c r="E99" s="143"/>
      <c r="F99" s="145"/>
      <c r="G99" s="145"/>
      <c r="H99" s="146"/>
      <c r="I99" s="147"/>
      <c r="J99" s="148"/>
      <c r="K99" s="148"/>
      <c r="L99" s="148"/>
      <c r="M99" s="148"/>
      <c r="N99" s="148"/>
      <c r="O99" s="148"/>
      <c r="P99" s="148"/>
      <c r="Q99" s="148"/>
      <c r="R99" s="149"/>
    </row>
    <row r="100" spans="1:18" s="1" customFormat="1" ht="12" customHeight="1" x14ac:dyDescent="0.25">
      <c r="A100" s="49" t="s">
        <v>448</v>
      </c>
      <c r="B100" s="4">
        <v>1800490</v>
      </c>
      <c r="C100" s="3" t="s">
        <v>534</v>
      </c>
      <c r="D100" s="2">
        <v>1</v>
      </c>
      <c r="E100" s="2"/>
      <c r="F100" s="28">
        <v>22.616</v>
      </c>
      <c r="G100" s="28">
        <v>24.877600000000001</v>
      </c>
      <c r="H100" s="244">
        <f t="shared" ref="H100:H103" si="38">IFERROR(F100*(1-R100),"")</f>
        <v>22.616</v>
      </c>
      <c r="I100" s="244">
        <f t="shared" ref="I100:I103" si="39">IFERROR(H100*1.1,"")</f>
        <v>24.877600000000001</v>
      </c>
      <c r="J100" s="32" t="s">
        <v>378</v>
      </c>
      <c r="K100" s="32" t="s">
        <v>378</v>
      </c>
      <c r="L100" s="32" t="s">
        <v>378</v>
      </c>
      <c r="M100" s="32" t="s">
        <v>378</v>
      </c>
      <c r="N100" s="32" t="s">
        <v>378</v>
      </c>
      <c r="O100" s="32"/>
      <c r="P100" s="32" t="s">
        <v>378</v>
      </c>
      <c r="Q100" s="32" t="s">
        <v>378</v>
      </c>
      <c r="R100" s="80">
        <f>IFERROR(VLOOKUP(A100,'Customer Details'!$A$4:$C$11,3,FALSE),"")</f>
        <v>0</v>
      </c>
    </row>
    <row r="101" spans="1:18" s="1" customFormat="1" ht="12" customHeight="1" x14ac:dyDescent="0.25">
      <c r="A101" s="49" t="s">
        <v>448</v>
      </c>
      <c r="B101" s="4">
        <v>1800491</v>
      </c>
      <c r="C101" s="3" t="s">
        <v>535</v>
      </c>
      <c r="D101" s="2">
        <v>1</v>
      </c>
      <c r="E101" s="2" t="s">
        <v>545</v>
      </c>
      <c r="F101" s="28">
        <v>30.84</v>
      </c>
      <c r="G101" s="28">
        <v>33.923999999999999</v>
      </c>
      <c r="H101" s="244">
        <f t="shared" si="38"/>
        <v>30.84</v>
      </c>
      <c r="I101" s="244">
        <f t="shared" si="39"/>
        <v>33.923999999999999</v>
      </c>
      <c r="J101" s="32" t="s">
        <v>378</v>
      </c>
      <c r="K101" s="32" t="s">
        <v>378</v>
      </c>
      <c r="L101" s="32" t="s">
        <v>378</v>
      </c>
      <c r="M101" s="32" t="s">
        <v>378</v>
      </c>
      <c r="N101" s="32" t="s">
        <v>378</v>
      </c>
      <c r="O101" s="32"/>
      <c r="P101" s="32" t="s">
        <v>378</v>
      </c>
      <c r="Q101" s="32" t="s">
        <v>378</v>
      </c>
      <c r="R101" s="80">
        <f>IFERROR(VLOOKUP(A101,'Customer Details'!$A$4:$C$11,3,FALSE),"")</f>
        <v>0</v>
      </c>
    </row>
    <row r="102" spans="1:18" s="1" customFormat="1" ht="12" customHeight="1" x14ac:dyDescent="0.25">
      <c r="A102" s="49" t="s">
        <v>448</v>
      </c>
      <c r="B102" s="4">
        <v>1800493</v>
      </c>
      <c r="C102" s="3" t="s">
        <v>536</v>
      </c>
      <c r="D102" s="2">
        <v>1</v>
      </c>
      <c r="E102" s="2"/>
      <c r="F102" s="28">
        <v>32.896000000000001</v>
      </c>
      <c r="G102" s="28">
        <v>36.185600000000001</v>
      </c>
      <c r="H102" s="244">
        <f t="shared" si="38"/>
        <v>32.896000000000001</v>
      </c>
      <c r="I102" s="244">
        <f t="shared" si="39"/>
        <v>36.185600000000001</v>
      </c>
      <c r="J102" s="32" t="s">
        <v>378</v>
      </c>
      <c r="K102" s="32" t="s">
        <v>378</v>
      </c>
      <c r="L102" s="32" t="s">
        <v>378</v>
      </c>
      <c r="M102" s="32" t="s">
        <v>378</v>
      </c>
      <c r="N102" s="32" t="s">
        <v>378</v>
      </c>
      <c r="O102" s="32"/>
      <c r="P102" s="32" t="s">
        <v>378</v>
      </c>
      <c r="Q102" s="32" t="s">
        <v>378</v>
      </c>
      <c r="R102" s="80">
        <f>IFERROR(VLOOKUP(A102,'Customer Details'!$A$4:$C$11,3,FALSE),"")</f>
        <v>0</v>
      </c>
    </row>
    <row r="103" spans="1:18" s="1" customFormat="1" ht="12" customHeight="1" x14ac:dyDescent="0.25">
      <c r="A103" s="49" t="s">
        <v>448</v>
      </c>
      <c r="B103" s="4">
        <v>1800054</v>
      </c>
      <c r="C103" s="3" t="s">
        <v>95</v>
      </c>
      <c r="D103" s="2">
        <v>1</v>
      </c>
      <c r="E103" s="2"/>
      <c r="F103" s="28">
        <v>65.792000000000002</v>
      </c>
      <c r="G103" s="28">
        <v>72.371200000000002</v>
      </c>
      <c r="H103" s="244">
        <f t="shared" si="38"/>
        <v>65.792000000000002</v>
      </c>
      <c r="I103" s="244">
        <f t="shared" si="39"/>
        <v>72.371200000000002</v>
      </c>
      <c r="J103" s="32" t="s">
        <v>378</v>
      </c>
      <c r="K103" s="32" t="s">
        <v>378</v>
      </c>
      <c r="L103" s="32" t="s">
        <v>378</v>
      </c>
      <c r="M103" s="32" t="s">
        <v>378</v>
      </c>
      <c r="N103" s="32"/>
      <c r="O103" s="32"/>
      <c r="P103" s="32" t="s">
        <v>378</v>
      </c>
      <c r="Q103" s="32"/>
      <c r="R103" s="80">
        <f>IFERROR(VLOOKUP(A103,'Customer Details'!$A$4:$C$11,3,FALSE),"")</f>
        <v>0</v>
      </c>
    </row>
    <row r="104" spans="1:18" s="150" customFormat="1" ht="24" customHeight="1" x14ac:dyDescent="0.25">
      <c r="A104" s="141"/>
      <c r="B104" s="141" t="s">
        <v>38</v>
      </c>
      <c r="C104" s="142"/>
      <c r="D104" s="143"/>
      <c r="E104" s="143"/>
      <c r="F104" s="145"/>
      <c r="G104" s="145"/>
      <c r="H104" s="146"/>
      <c r="I104" s="147"/>
      <c r="J104" s="148"/>
      <c r="K104" s="148"/>
      <c r="L104" s="148"/>
      <c r="M104" s="148"/>
      <c r="N104" s="148"/>
      <c r="O104" s="148"/>
      <c r="P104" s="148"/>
      <c r="Q104" s="148"/>
      <c r="R104" s="149" t="str">
        <f>IFERROR(VLOOKUP(A104,'Customer Details'!$A$4:$C$11,3,FALSE),"")</f>
        <v/>
      </c>
    </row>
    <row r="105" spans="1:18" s="1" customFormat="1" ht="12" customHeight="1" x14ac:dyDescent="0.25">
      <c r="A105" s="49" t="s">
        <v>448</v>
      </c>
      <c r="B105" s="4">
        <v>1841036</v>
      </c>
      <c r="C105" s="6" t="s">
        <v>238</v>
      </c>
      <c r="D105" s="2">
        <v>1</v>
      </c>
      <c r="E105" s="2"/>
      <c r="F105" s="28">
        <v>162.42400000000001</v>
      </c>
      <c r="G105" s="28">
        <v>178.66640000000001</v>
      </c>
      <c r="H105" s="244">
        <f t="shared" ref="H105:H108" si="40">IFERROR(F105*(1-R105),"")</f>
        <v>162.42400000000001</v>
      </c>
      <c r="I105" s="244">
        <f t="shared" ref="I105:I108" si="41">IFERROR(H105*1.1,"")</f>
        <v>178.66640000000001</v>
      </c>
      <c r="L105" s="24"/>
      <c r="P105" s="32" t="s">
        <v>378</v>
      </c>
      <c r="R105" s="79">
        <f>IFERROR(VLOOKUP(A105,'Customer Details'!$A$4:$C$11,3,FALSE),"")</f>
        <v>0</v>
      </c>
    </row>
    <row r="106" spans="1:18" s="1" customFormat="1" ht="12" customHeight="1" x14ac:dyDescent="0.25">
      <c r="A106" s="49" t="s">
        <v>448</v>
      </c>
      <c r="B106" s="4">
        <v>1850039</v>
      </c>
      <c r="C106" s="6" t="s">
        <v>273</v>
      </c>
      <c r="D106" s="2">
        <v>1</v>
      </c>
      <c r="E106" s="2" t="s">
        <v>545</v>
      </c>
      <c r="F106" s="28">
        <v>162.42400000000001</v>
      </c>
      <c r="G106" s="28">
        <v>178.66640000000001</v>
      </c>
      <c r="H106" s="244">
        <f t="shared" si="40"/>
        <v>162.42400000000001</v>
      </c>
      <c r="I106" s="244">
        <f t="shared" si="41"/>
        <v>178.66640000000001</v>
      </c>
      <c r="L106" s="24"/>
      <c r="P106" s="32" t="s">
        <v>378</v>
      </c>
      <c r="R106" s="79">
        <f>IFERROR(VLOOKUP(A106,'Customer Details'!$A$4:$C$11,3,FALSE),"")</f>
        <v>0</v>
      </c>
    </row>
    <row r="107" spans="1:18" s="1" customFormat="1" ht="12" customHeight="1" x14ac:dyDescent="0.25">
      <c r="A107" s="49" t="s">
        <v>448</v>
      </c>
      <c r="B107" s="4">
        <v>1850048</v>
      </c>
      <c r="C107" s="6" t="s">
        <v>275</v>
      </c>
      <c r="D107" s="2">
        <v>1</v>
      </c>
      <c r="E107" s="2" t="s">
        <v>545</v>
      </c>
      <c r="F107" s="28">
        <v>189.15200000000002</v>
      </c>
      <c r="G107" s="28">
        <v>208.06720000000001</v>
      </c>
      <c r="H107" s="244">
        <f t="shared" si="40"/>
        <v>189.15200000000002</v>
      </c>
      <c r="I107" s="244">
        <f t="shared" si="41"/>
        <v>208.06720000000004</v>
      </c>
      <c r="L107" s="24"/>
      <c r="P107" s="32" t="s">
        <v>378</v>
      </c>
      <c r="R107" s="79">
        <f>IFERROR(VLOOKUP(A107,'Customer Details'!$A$4:$C$11,3,FALSE),"")</f>
        <v>0</v>
      </c>
    </row>
    <row r="108" spans="1:18" s="1" customFormat="1" ht="12" customHeight="1" x14ac:dyDescent="0.25">
      <c r="A108" s="49" t="s">
        <v>448</v>
      </c>
      <c r="B108" s="4">
        <v>1800138</v>
      </c>
      <c r="C108" s="6" t="s">
        <v>274</v>
      </c>
      <c r="D108" s="2">
        <v>1</v>
      </c>
      <c r="E108" s="2" t="s">
        <v>545</v>
      </c>
      <c r="F108" s="28">
        <v>189.15200000000002</v>
      </c>
      <c r="G108" s="28">
        <v>208.06720000000001</v>
      </c>
      <c r="H108" s="244">
        <f t="shared" si="40"/>
        <v>189.15200000000002</v>
      </c>
      <c r="I108" s="244">
        <f t="shared" si="41"/>
        <v>208.06720000000004</v>
      </c>
      <c r="L108" s="24"/>
      <c r="P108" s="32" t="s">
        <v>378</v>
      </c>
      <c r="R108" s="79">
        <f>IFERROR(VLOOKUP(A108,'Customer Details'!$A$4:$C$11,3,FALSE),"")</f>
        <v>0</v>
      </c>
    </row>
    <row r="109" spans="1:18" s="150" customFormat="1" ht="24" customHeight="1" x14ac:dyDescent="0.25">
      <c r="A109" s="141"/>
      <c r="B109" s="141" t="s">
        <v>119</v>
      </c>
      <c r="C109" s="142"/>
      <c r="D109" s="143"/>
      <c r="E109" s="143"/>
      <c r="F109" s="145"/>
      <c r="G109" s="145"/>
      <c r="H109" s="146"/>
      <c r="I109" s="147"/>
      <c r="J109" s="148"/>
      <c r="K109" s="148"/>
      <c r="L109" s="148"/>
      <c r="M109" s="148"/>
      <c r="N109" s="148"/>
      <c r="O109" s="148"/>
      <c r="P109" s="148"/>
      <c r="Q109" s="148"/>
      <c r="R109" s="149"/>
    </row>
    <row r="110" spans="1:18" s="1" customFormat="1" ht="12" customHeight="1" x14ac:dyDescent="0.25">
      <c r="A110" s="49" t="s">
        <v>448</v>
      </c>
      <c r="B110" s="4">
        <v>1811272</v>
      </c>
      <c r="C110" s="6" t="s">
        <v>386</v>
      </c>
      <c r="D110" s="2">
        <v>1</v>
      </c>
      <c r="E110" s="2"/>
      <c r="F110" s="28">
        <v>90.463999999999999</v>
      </c>
      <c r="G110" s="28">
        <v>99.510400000000004</v>
      </c>
      <c r="H110" s="244">
        <f t="shared" ref="H110:H112" si="42">IFERROR(F110*(1-R110),"")</f>
        <v>90.463999999999999</v>
      </c>
      <c r="I110" s="244">
        <f t="shared" ref="I110:I112" si="43">IFERROR(H110*1.1,"")</f>
        <v>99.510400000000004</v>
      </c>
      <c r="J110" s="32" t="s">
        <v>378</v>
      </c>
      <c r="K110" s="32" t="s">
        <v>378</v>
      </c>
      <c r="L110" s="32" t="s">
        <v>378</v>
      </c>
      <c r="M110" s="32" t="s">
        <v>378</v>
      </c>
      <c r="N110" s="32" t="s">
        <v>378</v>
      </c>
      <c r="O110" s="32" t="s">
        <v>378</v>
      </c>
      <c r="P110" s="32" t="s">
        <v>378</v>
      </c>
      <c r="Q110" s="32" t="s">
        <v>378</v>
      </c>
      <c r="R110" s="80">
        <f>IFERROR(VLOOKUP(A110,'Customer Details'!$A$4:$C$11,3,FALSE),"")</f>
        <v>0</v>
      </c>
    </row>
    <row r="111" spans="1:18" s="1" customFormat="1" ht="12" customHeight="1" x14ac:dyDescent="0.25">
      <c r="A111" s="49" t="s">
        <v>448</v>
      </c>
      <c r="B111" s="4">
        <v>1811203</v>
      </c>
      <c r="C111" s="6" t="s">
        <v>387</v>
      </c>
      <c r="D111" s="2">
        <v>1</v>
      </c>
      <c r="E111" s="2"/>
      <c r="F111" s="28">
        <v>207.65600000000001</v>
      </c>
      <c r="G111" s="28">
        <v>228.42159999999998</v>
      </c>
      <c r="H111" s="244">
        <f t="shared" si="42"/>
        <v>207.65600000000001</v>
      </c>
      <c r="I111" s="244">
        <f t="shared" si="43"/>
        <v>228.42160000000001</v>
      </c>
      <c r="J111" s="32" t="s">
        <v>378</v>
      </c>
      <c r="K111" s="32" t="s">
        <v>378</v>
      </c>
      <c r="L111" s="32" t="s">
        <v>378</v>
      </c>
      <c r="M111" s="32" t="s">
        <v>378</v>
      </c>
      <c r="N111" s="32" t="s">
        <v>378</v>
      </c>
      <c r="O111" s="32" t="s">
        <v>378</v>
      </c>
      <c r="P111" s="32" t="s">
        <v>378</v>
      </c>
      <c r="Q111" s="32" t="s">
        <v>378</v>
      </c>
      <c r="R111" s="80">
        <f>IFERROR(VLOOKUP(A111,'Customer Details'!$A$4:$C$11,3,FALSE),"")</f>
        <v>0</v>
      </c>
    </row>
    <row r="112" spans="1:18" s="1" customFormat="1" ht="12" customHeight="1" x14ac:dyDescent="0.25">
      <c r="A112" s="49" t="s">
        <v>448</v>
      </c>
      <c r="B112" s="4">
        <v>9750040</v>
      </c>
      <c r="C112" s="6" t="s">
        <v>96</v>
      </c>
      <c r="D112" s="2">
        <v>1</v>
      </c>
      <c r="E112" s="2" t="s">
        <v>545</v>
      </c>
      <c r="F112" s="28">
        <v>514</v>
      </c>
      <c r="G112" s="28">
        <v>565.4</v>
      </c>
      <c r="H112" s="244">
        <f t="shared" si="42"/>
        <v>514</v>
      </c>
      <c r="I112" s="244">
        <f t="shared" si="43"/>
        <v>565.40000000000009</v>
      </c>
      <c r="L112" s="32" t="s">
        <v>378</v>
      </c>
      <c r="P112" s="32" t="s">
        <v>378</v>
      </c>
      <c r="R112" s="79">
        <f>IFERROR(VLOOKUP(A112,'Customer Details'!$A$4:$C$11,3,FALSE),"")</f>
        <v>0</v>
      </c>
    </row>
    <row r="113" spans="1:18" s="150" customFormat="1" ht="24" customHeight="1" x14ac:dyDescent="0.25">
      <c r="A113" s="141"/>
      <c r="B113" s="141" t="s">
        <v>201</v>
      </c>
      <c r="C113" s="142"/>
      <c r="D113" s="143"/>
      <c r="E113" s="143"/>
      <c r="F113" s="145"/>
      <c r="G113" s="145"/>
      <c r="H113" s="146"/>
      <c r="I113" s="147"/>
      <c r="J113" s="148"/>
      <c r="K113" s="148"/>
      <c r="L113" s="148"/>
      <c r="M113" s="148"/>
      <c r="N113" s="148"/>
      <c r="O113" s="148"/>
      <c r="P113" s="148"/>
      <c r="Q113" s="148"/>
      <c r="R113" s="149" t="str">
        <f>IFERROR(VLOOKUP(A113,'Customer Details'!$A$4:$C$11,3,FALSE),"")</f>
        <v/>
      </c>
    </row>
    <row r="114" spans="1:18" ht="12" customHeight="1" x14ac:dyDescent="0.25">
      <c r="A114" s="2" t="s">
        <v>448</v>
      </c>
      <c r="B114" s="4">
        <v>9101480</v>
      </c>
      <c r="C114" s="3" t="s">
        <v>74</v>
      </c>
      <c r="D114" s="2">
        <v>1</v>
      </c>
      <c r="F114" s="28">
        <v>102.8</v>
      </c>
      <c r="G114" s="28">
        <v>113.08</v>
      </c>
      <c r="H114" s="244">
        <f t="shared" ref="H114:H117" si="44">IFERROR(F114*(1-R114),"")</f>
        <v>102.8</v>
      </c>
      <c r="I114" s="244">
        <f t="shared" ref="I114:I117" si="45">IFERROR(H114*1.1,"")</f>
        <v>113.08000000000001</v>
      </c>
      <c r="J114" s="1"/>
      <c r="L114" s="32" t="s">
        <v>378</v>
      </c>
      <c r="M114" s="32" t="s">
        <v>378</v>
      </c>
      <c r="N114" s="32" t="s">
        <v>378</v>
      </c>
      <c r="O114" s="32" t="s">
        <v>378</v>
      </c>
      <c r="P114" s="32" t="s">
        <v>378</v>
      </c>
      <c r="Q114" s="32" t="s">
        <v>378</v>
      </c>
      <c r="R114" s="80">
        <f>IFERROR(VLOOKUP(A114,'Customer Details'!$A$4:$C$11,3,FALSE),"")</f>
        <v>0</v>
      </c>
    </row>
    <row r="115" spans="1:18" ht="12" customHeight="1" x14ac:dyDescent="0.25">
      <c r="A115" s="2" t="s">
        <v>448</v>
      </c>
      <c r="B115" s="4">
        <v>9101474</v>
      </c>
      <c r="C115" s="3" t="s">
        <v>75</v>
      </c>
      <c r="D115" s="2">
        <v>1</v>
      </c>
      <c r="E115" s="2" t="s">
        <v>545</v>
      </c>
      <c r="F115" s="28">
        <v>140.83600000000001</v>
      </c>
      <c r="G115" s="28">
        <v>154.9196</v>
      </c>
      <c r="H115" s="244">
        <f t="shared" si="44"/>
        <v>140.83600000000001</v>
      </c>
      <c r="I115" s="244">
        <f t="shared" si="45"/>
        <v>154.91960000000003</v>
      </c>
      <c r="J115" s="1"/>
      <c r="L115" s="32" t="s">
        <v>378</v>
      </c>
      <c r="M115" s="32" t="s">
        <v>378</v>
      </c>
      <c r="N115" s="32" t="s">
        <v>378</v>
      </c>
      <c r="O115" s="32" t="s">
        <v>378</v>
      </c>
      <c r="P115" s="32" t="s">
        <v>378</v>
      </c>
      <c r="Q115" s="32" t="s">
        <v>378</v>
      </c>
      <c r="R115" s="80">
        <f>IFERROR(VLOOKUP(A115,'Customer Details'!$A$4:$C$11,3,FALSE),"")</f>
        <v>0</v>
      </c>
    </row>
    <row r="116" spans="1:18" ht="12" customHeight="1" x14ac:dyDescent="0.25">
      <c r="A116" s="2" t="s">
        <v>448</v>
      </c>
      <c r="B116" s="3">
        <v>9154217</v>
      </c>
      <c r="C116" s="3" t="s">
        <v>76</v>
      </c>
      <c r="D116" s="2">
        <v>1</v>
      </c>
      <c r="E116" s="2" t="s">
        <v>545</v>
      </c>
      <c r="F116" s="28">
        <v>84.296000000000006</v>
      </c>
      <c r="G116" s="28">
        <v>92.7256</v>
      </c>
      <c r="H116" s="244">
        <f t="shared" si="44"/>
        <v>84.296000000000006</v>
      </c>
      <c r="I116" s="244">
        <f t="shared" si="45"/>
        <v>92.725600000000014</v>
      </c>
      <c r="J116" s="1"/>
      <c r="L116" s="32" t="s">
        <v>378</v>
      </c>
      <c r="M116" s="32" t="s">
        <v>378</v>
      </c>
      <c r="N116" s="32" t="s">
        <v>378</v>
      </c>
      <c r="O116" s="32" t="s">
        <v>378</v>
      </c>
      <c r="P116" s="32" t="s">
        <v>378</v>
      </c>
      <c r="Q116" s="32" t="s">
        <v>378</v>
      </c>
      <c r="R116" s="80">
        <f>IFERROR(VLOOKUP(A116,'Customer Details'!$A$4:$C$11,3,FALSE),"")</f>
        <v>0</v>
      </c>
    </row>
    <row r="117" spans="1:18" ht="12" customHeight="1" x14ac:dyDescent="0.25">
      <c r="A117" s="2" t="s">
        <v>448</v>
      </c>
      <c r="B117" s="4">
        <v>9016345</v>
      </c>
      <c r="C117" s="3" t="s">
        <v>318</v>
      </c>
      <c r="D117" s="2">
        <v>1</v>
      </c>
      <c r="F117" s="28">
        <v>430.73200000000003</v>
      </c>
      <c r="G117" s="28">
        <v>473.80520000000001</v>
      </c>
      <c r="H117" s="244">
        <f t="shared" si="44"/>
        <v>430.73200000000003</v>
      </c>
      <c r="I117" s="244">
        <f t="shared" si="45"/>
        <v>473.80520000000007</v>
      </c>
      <c r="J117" s="1"/>
      <c r="L117" s="32" t="s">
        <v>378</v>
      </c>
      <c r="M117" s="32" t="s">
        <v>378</v>
      </c>
      <c r="N117" s="32" t="s">
        <v>378</v>
      </c>
      <c r="O117" s="32" t="s">
        <v>378</v>
      </c>
      <c r="P117" s="32" t="s">
        <v>378</v>
      </c>
      <c r="Q117" s="32" t="s">
        <v>378</v>
      </c>
      <c r="R117" s="80">
        <f>IFERROR(VLOOKUP(A117,'Customer Details'!$A$4:$C$11,3,FALSE),"")</f>
        <v>0</v>
      </c>
    </row>
    <row r="118" spans="1:18" s="153" customFormat="1" ht="12" customHeight="1" x14ac:dyDescent="0.25">
      <c r="A118" s="274"/>
      <c r="B118" s="275" t="s">
        <v>555</v>
      </c>
      <c r="C118" s="275"/>
      <c r="D118" s="274"/>
      <c r="E118" s="274"/>
      <c r="F118" s="272"/>
      <c r="G118" s="272"/>
      <c r="H118" s="272"/>
      <c r="I118" s="272"/>
      <c r="J118" s="271"/>
      <c r="K118" s="271"/>
      <c r="L118" s="271"/>
      <c r="M118" s="271"/>
      <c r="N118" s="271"/>
      <c r="O118" s="271"/>
      <c r="P118" s="271"/>
      <c r="Q118" s="271"/>
      <c r="R118" s="273"/>
    </row>
    <row r="119" spans="1:18" s="153" customFormat="1" ht="12" customHeight="1" x14ac:dyDescent="0.25">
      <c r="A119" s="274"/>
      <c r="B119" s="275"/>
      <c r="C119" s="275"/>
      <c r="D119" s="274"/>
      <c r="E119" s="274"/>
      <c r="F119" s="272"/>
      <c r="G119" s="272"/>
      <c r="H119" s="272"/>
      <c r="I119" s="272"/>
      <c r="J119" s="271"/>
      <c r="K119" s="271"/>
      <c r="L119" s="271"/>
      <c r="M119" s="271"/>
      <c r="N119" s="271"/>
      <c r="O119" s="271"/>
      <c r="P119" s="271"/>
      <c r="Q119" s="271"/>
      <c r="R119" s="273"/>
    </row>
    <row r="120" spans="1:18" ht="12" customHeight="1" x14ac:dyDescent="0.25">
      <c r="A120" s="2" t="s">
        <v>448</v>
      </c>
      <c r="B120" s="4">
        <v>1818148</v>
      </c>
      <c r="C120" s="3" t="s">
        <v>556</v>
      </c>
      <c r="D120" s="2">
        <v>1</v>
      </c>
      <c r="F120" s="28">
        <v>375.22</v>
      </c>
      <c r="G120" s="28">
        <v>412.74200000000002</v>
      </c>
      <c r="H120" s="244">
        <f t="shared" ref="H120:H121" si="46">IFERROR(F120*(1-R120),"")</f>
        <v>375.22</v>
      </c>
      <c r="I120" s="244">
        <f t="shared" ref="I120:I121" si="47">IFERROR(H120*1.1,"")</f>
        <v>412.74200000000008</v>
      </c>
      <c r="J120" s="32" t="s">
        <v>378</v>
      </c>
      <c r="K120" s="32" t="s">
        <v>378</v>
      </c>
      <c r="L120" s="32" t="s">
        <v>378</v>
      </c>
      <c r="M120" s="32" t="s">
        <v>378</v>
      </c>
      <c r="N120" s="32" t="s">
        <v>378</v>
      </c>
      <c r="O120" s="32"/>
      <c r="P120" s="32" t="s">
        <v>378</v>
      </c>
      <c r="Q120" s="32" t="s">
        <v>378</v>
      </c>
      <c r="R120" s="80">
        <f>IFERROR(VLOOKUP(A120,'Customer Details'!$A$4:$C$11,3,FALSE),"")</f>
        <v>0</v>
      </c>
    </row>
    <row r="121" spans="1:18" ht="12" customHeight="1" x14ac:dyDescent="0.25">
      <c r="A121" s="2" t="s">
        <v>448</v>
      </c>
      <c r="B121" s="4">
        <v>1818161</v>
      </c>
      <c r="C121" s="3" t="s">
        <v>557</v>
      </c>
      <c r="D121" s="2">
        <v>1</v>
      </c>
      <c r="F121" s="28">
        <v>422.50800000000004</v>
      </c>
      <c r="G121" s="28">
        <v>464.75880000000001</v>
      </c>
      <c r="H121" s="244">
        <f t="shared" si="46"/>
        <v>422.50800000000004</v>
      </c>
      <c r="I121" s="244">
        <f t="shared" si="47"/>
        <v>464.75880000000006</v>
      </c>
      <c r="J121" s="32" t="s">
        <v>378</v>
      </c>
      <c r="K121" s="32" t="s">
        <v>378</v>
      </c>
      <c r="L121" s="32" t="s">
        <v>378</v>
      </c>
      <c r="M121" s="32" t="s">
        <v>378</v>
      </c>
      <c r="N121" s="32" t="s">
        <v>378</v>
      </c>
      <c r="O121" s="32" t="s">
        <v>378</v>
      </c>
      <c r="P121" s="32" t="s">
        <v>378</v>
      </c>
      <c r="Q121" s="32" t="s">
        <v>378</v>
      </c>
      <c r="R121" s="80">
        <f>IFERROR(VLOOKUP(A121,'Customer Details'!$A$4:$C$11,3,FALSE),"")</f>
        <v>0</v>
      </c>
    </row>
    <row r="122" spans="1:18" s="150" customFormat="1" ht="24" customHeight="1" x14ac:dyDescent="0.25">
      <c r="A122" s="141"/>
      <c r="B122" s="141" t="s">
        <v>659</v>
      </c>
      <c r="C122" s="142"/>
      <c r="D122" s="143"/>
      <c r="E122" s="143"/>
      <c r="F122" s="145"/>
      <c r="G122" s="145"/>
      <c r="H122" s="146"/>
      <c r="I122" s="147"/>
      <c r="J122" s="148"/>
      <c r="K122" s="148"/>
      <c r="L122" s="148"/>
      <c r="M122" s="148"/>
      <c r="N122" s="148"/>
      <c r="O122" s="148"/>
      <c r="P122" s="148"/>
      <c r="Q122" s="148"/>
      <c r="R122" s="149"/>
    </row>
    <row r="123" spans="1:18" ht="12" customHeight="1" x14ac:dyDescent="0.25">
      <c r="A123" s="2" t="s">
        <v>448</v>
      </c>
      <c r="B123" s="3">
        <v>1860121</v>
      </c>
      <c r="C123" s="3" t="s">
        <v>77</v>
      </c>
      <c r="D123" s="2">
        <v>1</v>
      </c>
      <c r="F123" s="28">
        <v>314.56799999999998</v>
      </c>
      <c r="G123" s="28">
        <v>346.02480000000003</v>
      </c>
      <c r="H123" s="244">
        <f t="shared" ref="H123:H127" si="48">IFERROR(F123*(1-R123),"")</f>
        <v>314.56799999999998</v>
      </c>
      <c r="I123" s="244">
        <f t="shared" ref="I123:I127" si="49">IFERROR(H123*1.1,"")</f>
        <v>346.02480000000003</v>
      </c>
      <c r="J123" s="32" t="s">
        <v>378</v>
      </c>
      <c r="K123" s="32" t="s">
        <v>378</v>
      </c>
      <c r="L123" s="32" t="s">
        <v>378</v>
      </c>
      <c r="M123" s="32" t="s">
        <v>378</v>
      </c>
      <c r="N123" s="32" t="s">
        <v>378</v>
      </c>
      <c r="O123" s="32"/>
      <c r="P123" s="32" t="s">
        <v>378</v>
      </c>
      <c r="Q123" s="32" t="s">
        <v>378</v>
      </c>
      <c r="R123" s="80">
        <f>IFERROR(VLOOKUP(A123,'Customer Details'!$A$4:$C$11,3,FALSE),"")</f>
        <v>0</v>
      </c>
    </row>
    <row r="124" spans="1:18" ht="12" customHeight="1" x14ac:dyDescent="0.25">
      <c r="A124" s="2" t="s">
        <v>448</v>
      </c>
      <c r="B124" s="3">
        <v>1860209</v>
      </c>
      <c r="C124" s="3" t="s">
        <v>333</v>
      </c>
      <c r="D124" s="2">
        <v>1</v>
      </c>
      <c r="F124" s="28">
        <v>386.52800000000002</v>
      </c>
      <c r="G124" s="28">
        <v>425.18080000000003</v>
      </c>
      <c r="H124" s="244">
        <f t="shared" si="48"/>
        <v>386.52800000000002</v>
      </c>
      <c r="I124" s="244">
        <f t="shared" si="49"/>
        <v>425.18080000000003</v>
      </c>
      <c r="J124" s="32" t="s">
        <v>378</v>
      </c>
      <c r="K124" s="32" t="s">
        <v>378</v>
      </c>
      <c r="L124" s="32" t="s">
        <v>378</v>
      </c>
      <c r="M124" s="32" t="s">
        <v>378</v>
      </c>
      <c r="N124" s="32" t="s">
        <v>378</v>
      </c>
      <c r="O124" s="32"/>
      <c r="P124" s="32" t="s">
        <v>378</v>
      </c>
      <c r="Q124" s="32" t="s">
        <v>378</v>
      </c>
      <c r="R124" s="80">
        <f>IFERROR(VLOOKUP(A124,'Customer Details'!$A$4:$C$11,3,FALSE),"")</f>
        <v>0</v>
      </c>
    </row>
    <row r="125" spans="1:18" ht="12" customHeight="1" x14ac:dyDescent="0.25">
      <c r="A125" s="2" t="s">
        <v>448</v>
      </c>
      <c r="B125" s="3">
        <v>1860049</v>
      </c>
      <c r="C125" s="3" t="s">
        <v>78</v>
      </c>
      <c r="D125" s="2">
        <v>1</v>
      </c>
      <c r="F125" s="28">
        <v>618.85599999999999</v>
      </c>
      <c r="G125" s="28">
        <v>680.74160000000006</v>
      </c>
      <c r="H125" s="244">
        <f t="shared" si="48"/>
        <v>618.85599999999999</v>
      </c>
      <c r="I125" s="244">
        <f t="shared" si="49"/>
        <v>680.74160000000006</v>
      </c>
      <c r="J125" s="32" t="s">
        <v>378</v>
      </c>
      <c r="K125" s="32" t="s">
        <v>378</v>
      </c>
      <c r="L125" s="32" t="s">
        <v>378</v>
      </c>
      <c r="M125" s="32" t="s">
        <v>378</v>
      </c>
      <c r="N125" s="32" t="s">
        <v>378</v>
      </c>
      <c r="O125" s="32"/>
      <c r="P125" s="32" t="s">
        <v>378</v>
      </c>
      <c r="Q125" s="32" t="s">
        <v>378</v>
      </c>
      <c r="R125" s="80">
        <f>IFERROR(VLOOKUP(A125,'Customer Details'!$A$4:$C$11,3,FALSE),"")</f>
        <v>0</v>
      </c>
    </row>
    <row r="126" spans="1:18" ht="12" customHeight="1" x14ac:dyDescent="0.25">
      <c r="A126" s="2" t="s">
        <v>448</v>
      </c>
      <c r="B126" s="3">
        <v>1860081</v>
      </c>
      <c r="C126" s="3" t="s">
        <v>79</v>
      </c>
      <c r="D126" s="2">
        <v>1</v>
      </c>
      <c r="E126" s="2" t="s">
        <v>545</v>
      </c>
      <c r="F126" s="28">
        <v>629.13599999999997</v>
      </c>
      <c r="G126" s="28">
        <v>692.04960000000005</v>
      </c>
      <c r="H126" s="244">
        <f t="shared" si="48"/>
        <v>629.13599999999997</v>
      </c>
      <c r="I126" s="244">
        <f t="shared" si="49"/>
        <v>692.04960000000005</v>
      </c>
      <c r="J126" s="32" t="s">
        <v>378</v>
      </c>
      <c r="K126" s="32" t="s">
        <v>378</v>
      </c>
      <c r="L126" s="32" t="s">
        <v>378</v>
      </c>
      <c r="M126" s="32" t="s">
        <v>378</v>
      </c>
      <c r="N126" s="32" t="s">
        <v>378</v>
      </c>
      <c r="O126" s="32"/>
      <c r="P126" s="32" t="s">
        <v>378</v>
      </c>
      <c r="Q126" s="32" t="s">
        <v>378</v>
      </c>
      <c r="R126" s="80">
        <f>IFERROR(VLOOKUP(A126,'Customer Details'!$A$4:$C$11,3,FALSE),"")</f>
        <v>0</v>
      </c>
    </row>
    <row r="127" spans="1:18" ht="12" customHeight="1" x14ac:dyDescent="0.25">
      <c r="A127" s="2" t="s">
        <v>448</v>
      </c>
      <c r="B127" s="3">
        <v>1860085</v>
      </c>
      <c r="C127" s="3" t="s">
        <v>310</v>
      </c>
      <c r="D127" s="2">
        <v>1</v>
      </c>
      <c r="E127" s="2" t="s">
        <v>545</v>
      </c>
      <c r="F127" s="28">
        <v>845.01600000000008</v>
      </c>
      <c r="G127" s="28">
        <v>929.51760000000002</v>
      </c>
      <c r="H127" s="244">
        <f t="shared" si="48"/>
        <v>845.01600000000008</v>
      </c>
      <c r="I127" s="244">
        <f t="shared" si="49"/>
        <v>929.51760000000013</v>
      </c>
      <c r="J127" s="32" t="s">
        <v>378</v>
      </c>
      <c r="K127" s="32" t="s">
        <v>378</v>
      </c>
      <c r="L127" s="32"/>
      <c r="M127" s="32" t="s">
        <v>378</v>
      </c>
      <c r="N127" s="32"/>
      <c r="O127" s="32"/>
      <c r="P127" s="32"/>
      <c r="Q127" s="32" t="s">
        <v>378</v>
      </c>
      <c r="R127" s="80">
        <f>IFERROR(VLOOKUP(A127,'Customer Details'!$A$4:$C$11,3,FALSE),"")</f>
        <v>0</v>
      </c>
    </row>
    <row r="128" spans="1:18" ht="11.5" customHeight="1" x14ac:dyDescent="0.25">
      <c r="A128" s="2" t="s">
        <v>448</v>
      </c>
      <c r="B128" s="3">
        <v>1860093</v>
      </c>
      <c r="C128" s="3" t="s">
        <v>668</v>
      </c>
      <c r="D128" s="2">
        <v>1</v>
      </c>
      <c r="E128" s="2" t="s">
        <v>545</v>
      </c>
      <c r="F128" s="28">
        <v>536.61599999999999</v>
      </c>
      <c r="G128" s="28">
        <v>590.27760000000001</v>
      </c>
      <c r="H128" s="244">
        <f>IFERROR(F128*(1-R128),"")</f>
        <v>536.61599999999999</v>
      </c>
      <c r="I128" s="244">
        <f>IFERROR(H128*1.1,"")</f>
        <v>590.27760000000001</v>
      </c>
      <c r="J128" s="1"/>
      <c r="K128" s="32" t="s">
        <v>378</v>
      </c>
      <c r="L128" s="24"/>
      <c r="R128" s="75">
        <f>IFERROR(VLOOKUP(A128,'Customer Details'!$A$4:$C$11,3,FALSE),"")</f>
        <v>0</v>
      </c>
    </row>
    <row r="129" spans="1:20" s="150" customFormat="1" ht="24" customHeight="1" x14ac:dyDescent="0.25">
      <c r="A129" s="141"/>
      <c r="B129" s="141" t="s">
        <v>11</v>
      </c>
      <c r="C129" s="142"/>
      <c r="D129" s="143"/>
      <c r="E129" s="143"/>
      <c r="F129" s="145"/>
      <c r="G129" s="145"/>
      <c r="H129" s="146"/>
      <c r="I129" s="147"/>
      <c r="J129" s="148"/>
      <c r="K129" s="148"/>
      <c r="L129" s="148"/>
      <c r="M129" s="148"/>
      <c r="N129" s="148"/>
      <c r="O129" s="148"/>
      <c r="P129" s="148"/>
      <c r="Q129" s="148"/>
      <c r="R129" s="149"/>
    </row>
    <row r="130" spans="1:20" ht="12" customHeight="1" x14ac:dyDescent="0.25">
      <c r="A130" s="2" t="s">
        <v>448</v>
      </c>
      <c r="B130" s="3">
        <v>1860105</v>
      </c>
      <c r="C130" s="3" t="s">
        <v>666</v>
      </c>
      <c r="D130" s="2">
        <v>1</v>
      </c>
      <c r="F130" s="28">
        <v>238.49600000000001</v>
      </c>
      <c r="G130" s="28">
        <v>262.34559999999999</v>
      </c>
      <c r="H130" s="244">
        <f>IFERROR(F130*(1-R130),"")</f>
        <v>238.49600000000001</v>
      </c>
      <c r="I130" s="244">
        <f>IFERROR(H130*1.1,"")</f>
        <v>262.34560000000005</v>
      </c>
      <c r="J130" s="32" t="s">
        <v>378</v>
      </c>
      <c r="K130" s="32" t="s">
        <v>378</v>
      </c>
      <c r="L130" s="32" t="s">
        <v>378</v>
      </c>
      <c r="M130" s="32" t="s">
        <v>378</v>
      </c>
      <c r="N130" s="32" t="s">
        <v>378</v>
      </c>
      <c r="O130" s="32" t="s">
        <v>378</v>
      </c>
      <c r="P130" s="32" t="s">
        <v>378</v>
      </c>
      <c r="Q130" s="32" t="s">
        <v>378</v>
      </c>
      <c r="R130" s="80">
        <f>IFERROR(VLOOKUP(A130,'Customer Details'!$A$4:$C$11,3,FALSE),"")</f>
        <v>0</v>
      </c>
    </row>
    <row r="131" spans="1:20" s="153" customFormat="1" ht="12" customHeight="1" x14ac:dyDescent="0.25">
      <c r="A131" s="274"/>
      <c r="B131" s="270" t="s">
        <v>558</v>
      </c>
      <c r="C131" s="270"/>
      <c r="D131" s="270"/>
      <c r="E131" s="270"/>
      <c r="F131" s="272"/>
      <c r="G131" s="272"/>
      <c r="H131" s="272"/>
      <c r="I131" s="272"/>
      <c r="J131" s="271"/>
      <c r="K131" s="271"/>
      <c r="L131" s="271"/>
      <c r="M131" s="271"/>
      <c r="N131" s="271"/>
      <c r="O131" s="271"/>
      <c r="P131" s="271"/>
      <c r="Q131" s="271"/>
      <c r="R131" s="273"/>
    </row>
    <row r="132" spans="1:20" s="153" customFormat="1" ht="12" customHeight="1" x14ac:dyDescent="0.25">
      <c r="A132" s="274"/>
      <c r="B132" s="270"/>
      <c r="C132" s="270"/>
      <c r="D132" s="270"/>
      <c r="E132" s="270"/>
      <c r="F132" s="272"/>
      <c r="G132" s="272"/>
      <c r="H132" s="272"/>
      <c r="I132" s="272"/>
      <c r="J132" s="271"/>
      <c r="K132" s="271"/>
      <c r="L132" s="271"/>
      <c r="M132" s="271"/>
      <c r="N132" s="271"/>
      <c r="O132" s="271"/>
      <c r="P132" s="271"/>
      <c r="Q132" s="271"/>
      <c r="R132" s="273"/>
    </row>
    <row r="133" spans="1:20" ht="12" customHeight="1" x14ac:dyDescent="0.25">
      <c r="A133" s="2" t="s">
        <v>448</v>
      </c>
      <c r="B133" s="3">
        <v>1860254</v>
      </c>
      <c r="C133" s="3" t="s">
        <v>560</v>
      </c>
      <c r="D133" s="2">
        <v>1</v>
      </c>
      <c r="F133" s="28">
        <v>2500.096</v>
      </c>
      <c r="G133" s="28">
        <v>2750.1055999999999</v>
      </c>
      <c r="H133" s="244">
        <f t="shared" ref="H133:H141" si="50">IFERROR(F133*(1-R133),"")</f>
        <v>2500.096</v>
      </c>
      <c r="I133" s="244">
        <f t="shared" ref="I133:I141" si="51">IFERROR(H133*1.1,"")</f>
        <v>2750.1056000000003</v>
      </c>
      <c r="J133" s="32" t="s">
        <v>378</v>
      </c>
      <c r="K133" s="32" t="s">
        <v>378</v>
      </c>
      <c r="L133" s="32" t="s">
        <v>378</v>
      </c>
      <c r="M133" s="32" t="s">
        <v>378</v>
      </c>
      <c r="N133" s="32" t="s">
        <v>378</v>
      </c>
      <c r="O133" s="32"/>
      <c r="P133" s="32" t="s">
        <v>378</v>
      </c>
      <c r="Q133" s="32" t="s">
        <v>378</v>
      </c>
      <c r="R133" s="80">
        <f>IFERROR(VLOOKUP(A133,'Customer Details'!$A$4:$C$11,3,FALSE),"")</f>
        <v>0</v>
      </c>
    </row>
    <row r="134" spans="1:20" ht="12" customHeight="1" x14ac:dyDescent="0.25">
      <c r="A134" s="2" t="s">
        <v>448</v>
      </c>
      <c r="B134" s="3">
        <v>1860255</v>
      </c>
      <c r="C134" s="3" t="s">
        <v>561</v>
      </c>
      <c r="D134" s="2">
        <v>1</v>
      </c>
      <c r="F134" s="28">
        <v>2712.8920000000003</v>
      </c>
      <c r="G134" s="28">
        <v>2984.1812</v>
      </c>
      <c r="H134" s="244">
        <f t="shared" si="50"/>
        <v>2712.8920000000003</v>
      </c>
      <c r="I134" s="244">
        <f t="shared" si="51"/>
        <v>2984.1812000000004</v>
      </c>
      <c r="J134" s="32" t="s">
        <v>378</v>
      </c>
      <c r="K134" s="32" t="s">
        <v>378</v>
      </c>
      <c r="L134" s="32" t="s">
        <v>378</v>
      </c>
      <c r="M134" s="32" t="s">
        <v>378</v>
      </c>
      <c r="N134" s="32" t="s">
        <v>378</v>
      </c>
      <c r="O134" s="32"/>
      <c r="P134" s="32" t="s">
        <v>378</v>
      </c>
      <c r="Q134" s="32" t="s">
        <v>378</v>
      </c>
      <c r="R134" s="80">
        <f>IFERROR(VLOOKUP(A134,'Customer Details'!$A$4:$C$11,3,FALSE),"")</f>
        <v>0</v>
      </c>
    </row>
    <row r="135" spans="1:20" s="249" customFormat="1" ht="12" customHeight="1" x14ac:dyDescent="0.25">
      <c r="A135" s="246" t="s">
        <v>448</v>
      </c>
      <c r="B135" s="252">
        <v>1870474</v>
      </c>
      <c r="C135" s="252" t="s">
        <v>701</v>
      </c>
      <c r="D135" s="246">
        <v>1</v>
      </c>
      <c r="E135" s="246" t="s">
        <v>546</v>
      </c>
      <c r="F135" s="247">
        <v>3995</v>
      </c>
      <c r="G135" s="247">
        <f>F135*1.1</f>
        <v>4394.5</v>
      </c>
      <c r="H135" s="244">
        <f t="shared" ref="H135:H136" si="52">IFERROR(F135*(1-R135),"")</f>
        <v>3995</v>
      </c>
      <c r="I135" s="244">
        <f t="shared" si="51"/>
        <v>4394.5</v>
      </c>
      <c r="J135" s="32" t="s">
        <v>378</v>
      </c>
      <c r="K135" s="32" t="s">
        <v>378</v>
      </c>
      <c r="L135" s="32" t="s">
        <v>378</v>
      </c>
      <c r="M135" s="32" t="s">
        <v>378</v>
      </c>
      <c r="N135" s="32" t="s">
        <v>378</v>
      </c>
      <c r="O135" s="32"/>
      <c r="P135" s="32" t="s">
        <v>378</v>
      </c>
      <c r="Q135" s="32" t="s">
        <v>378</v>
      </c>
      <c r="R135" s="80">
        <f>IFERROR(VLOOKUP(A135,'Customer Details'!$A$4:$C$11,3,FALSE),"")</f>
        <v>0</v>
      </c>
      <c r="S135" s="248"/>
      <c r="T135" s="80"/>
    </row>
    <row r="136" spans="1:20" s="249" customFormat="1" ht="12" customHeight="1" x14ac:dyDescent="0.25">
      <c r="A136" s="246" t="s">
        <v>448</v>
      </c>
      <c r="B136" s="252">
        <v>1870475</v>
      </c>
      <c r="C136" s="252" t="s">
        <v>702</v>
      </c>
      <c r="D136" s="246">
        <v>1</v>
      </c>
      <c r="E136" s="246" t="s">
        <v>546</v>
      </c>
      <c r="F136" s="247">
        <v>4995</v>
      </c>
      <c r="G136" s="247">
        <f>F136*1.1</f>
        <v>5494.5</v>
      </c>
      <c r="H136" s="244">
        <f t="shared" si="52"/>
        <v>4995</v>
      </c>
      <c r="I136" s="244">
        <f t="shared" si="51"/>
        <v>5494.5</v>
      </c>
      <c r="J136" s="32" t="s">
        <v>378</v>
      </c>
      <c r="K136" s="32" t="s">
        <v>378</v>
      </c>
      <c r="L136" s="32" t="s">
        <v>378</v>
      </c>
      <c r="M136" s="32" t="s">
        <v>378</v>
      </c>
      <c r="N136" s="32" t="s">
        <v>378</v>
      </c>
      <c r="O136" s="32"/>
      <c r="P136" s="32" t="s">
        <v>378</v>
      </c>
      <c r="Q136" s="32" t="s">
        <v>378</v>
      </c>
      <c r="R136" s="80">
        <f>IFERROR(VLOOKUP(A136,'Customer Details'!$A$4:$C$11,3,FALSE),"")</f>
        <v>0</v>
      </c>
      <c r="S136" s="248"/>
      <c r="T136" s="80"/>
    </row>
    <row r="137" spans="1:20" ht="12" customHeight="1" x14ac:dyDescent="0.25">
      <c r="A137" s="2" t="s">
        <v>448</v>
      </c>
      <c r="B137" s="3">
        <v>9019837</v>
      </c>
      <c r="C137" s="3" t="s">
        <v>562</v>
      </c>
      <c r="D137" s="2">
        <v>1</v>
      </c>
      <c r="F137" s="28">
        <v>175.78800000000001</v>
      </c>
      <c r="G137" s="28">
        <v>193.36680000000001</v>
      </c>
      <c r="H137" s="244">
        <f t="shared" si="50"/>
        <v>175.78800000000001</v>
      </c>
      <c r="I137" s="244">
        <f t="shared" si="51"/>
        <v>193.36680000000004</v>
      </c>
      <c r="J137" s="32" t="s">
        <v>378</v>
      </c>
      <c r="K137" s="32" t="s">
        <v>378</v>
      </c>
      <c r="L137" s="32" t="s">
        <v>378</v>
      </c>
      <c r="M137" s="32" t="s">
        <v>378</v>
      </c>
      <c r="N137" s="32" t="s">
        <v>378</v>
      </c>
      <c r="O137" s="32"/>
      <c r="P137" s="32" t="s">
        <v>378</v>
      </c>
      <c r="Q137" s="32" t="s">
        <v>378</v>
      </c>
      <c r="R137" s="80">
        <f>IFERROR(VLOOKUP(A137,'Customer Details'!$A$4:$C$11,3,FALSE),"")</f>
        <v>0</v>
      </c>
    </row>
    <row r="138" spans="1:20" ht="12" customHeight="1" x14ac:dyDescent="0.25">
      <c r="A138" s="2" t="s">
        <v>448</v>
      </c>
      <c r="B138" s="3">
        <v>9019838</v>
      </c>
      <c r="C138" s="3" t="s">
        <v>563</v>
      </c>
      <c r="D138" s="2">
        <v>1</v>
      </c>
      <c r="F138" s="28">
        <v>175.78800000000001</v>
      </c>
      <c r="G138" s="28">
        <v>193.36680000000001</v>
      </c>
      <c r="H138" s="244">
        <f t="shared" si="50"/>
        <v>175.78800000000001</v>
      </c>
      <c r="I138" s="244">
        <f t="shared" si="51"/>
        <v>193.36680000000004</v>
      </c>
      <c r="J138" s="32" t="s">
        <v>378</v>
      </c>
      <c r="K138" s="32" t="s">
        <v>378</v>
      </c>
      <c r="L138" s="32" t="s">
        <v>378</v>
      </c>
      <c r="M138" s="32" t="s">
        <v>378</v>
      </c>
      <c r="N138" s="32" t="s">
        <v>378</v>
      </c>
      <c r="O138" s="32"/>
      <c r="P138" s="32" t="s">
        <v>378</v>
      </c>
      <c r="Q138" s="32" t="s">
        <v>378</v>
      </c>
      <c r="R138" s="80">
        <f>IFERROR(VLOOKUP(A138,'Customer Details'!$A$4:$C$11,3,FALSE),"")</f>
        <v>0</v>
      </c>
    </row>
    <row r="139" spans="1:20" ht="12" customHeight="1" x14ac:dyDescent="0.25">
      <c r="A139" s="2" t="s">
        <v>448</v>
      </c>
      <c r="B139" s="3">
        <v>1860306</v>
      </c>
      <c r="C139" s="3" t="s">
        <v>660</v>
      </c>
      <c r="D139" s="2">
        <v>1</v>
      </c>
      <c r="E139" s="2" t="s">
        <v>546</v>
      </c>
      <c r="F139" s="28">
        <v>2050.86</v>
      </c>
      <c r="G139" s="28">
        <v>2255.9459999999999</v>
      </c>
      <c r="H139" s="244">
        <f t="shared" si="50"/>
        <v>2050.86</v>
      </c>
      <c r="I139" s="244">
        <f t="shared" si="51"/>
        <v>2255.9460000000004</v>
      </c>
      <c r="J139" s="32" t="s">
        <v>378</v>
      </c>
      <c r="K139" s="32" t="s">
        <v>378</v>
      </c>
      <c r="L139" s="32" t="s">
        <v>378</v>
      </c>
      <c r="M139" s="32" t="s">
        <v>378</v>
      </c>
      <c r="N139" s="32" t="s">
        <v>378</v>
      </c>
      <c r="O139" s="32"/>
      <c r="P139" s="32" t="s">
        <v>378</v>
      </c>
      <c r="Q139" s="32" t="s">
        <v>378</v>
      </c>
      <c r="R139" s="80">
        <f>IFERROR(VLOOKUP(A139,'Customer Details'!$A$4:$C$11,3,FALSE),"")</f>
        <v>0</v>
      </c>
    </row>
    <row r="140" spans="1:20" ht="12" customHeight="1" x14ac:dyDescent="0.25">
      <c r="A140" s="2" t="s">
        <v>448</v>
      </c>
      <c r="B140" s="3">
        <v>1860320</v>
      </c>
      <c r="C140" s="3" t="s">
        <v>661</v>
      </c>
      <c r="D140" s="2">
        <v>1</v>
      </c>
      <c r="E140" s="2" t="s">
        <v>546</v>
      </c>
      <c r="F140" s="28">
        <v>267.28000000000003</v>
      </c>
      <c r="G140" s="28">
        <v>294.00799999999998</v>
      </c>
      <c r="H140" s="244">
        <f t="shared" si="50"/>
        <v>267.28000000000003</v>
      </c>
      <c r="I140" s="244">
        <f t="shared" si="51"/>
        <v>294.00800000000004</v>
      </c>
      <c r="J140" s="32" t="s">
        <v>378</v>
      </c>
      <c r="K140" s="32" t="s">
        <v>378</v>
      </c>
      <c r="L140" s="32" t="s">
        <v>378</v>
      </c>
      <c r="M140" s="32" t="s">
        <v>378</v>
      </c>
      <c r="N140" s="32" t="s">
        <v>378</v>
      </c>
      <c r="O140" s="32"/>
      <c r="P140" s="32" t="s">
        <v>378</v>
      </c>
      <c r="Q140" s="32" t="s">
        <v>378</v>
      </c>
      <c r="R140" s="80">
        <f>IFERROR(VLOOKUP(A140,'Customer Details'!$A$4:$C$11,3,FALSE),"")</f>
        <v>0</v>
      </c>
    </row>
    <row r="141" spans="1:20" ht="12" customHeight="1" x14ac:dyDescent="0.25">
      <c r="A141" s="2" t="s">
        <v>448</v>
      </c>
      <c r="B141" s="3">
        <v>1860321</v>
      </c>
      <c r="C141" s="3" t="s">
        <v>662</v>
      </c>
      <c r="D141" s="2">
        <v>1</v>
      </c>
      <c r="E141" s="2" t="s">
        <v>546</v>
      </c>
      <c r="F141" s="28">
        <v>298.12</v>
      </c>
      <c r="G141" s="28">
        <v>327.93200000000002</v>
      </c>
      <c r="H141" s="244">
        <f t="shared" si="50"/>
        <v>298.12</v>
      </c>
      <c r="I141" s="244">
        <f t="shared" si="51"/>
        <v>327.93200000000002</v>
      </c>
      <c r="J141" s="32" t="s">
        <v>378</v>
      </c>
      <c r="K141" s="32" t="s">
        <v>378</v>
      </c>
      <c r="L141" s="32" t="s">
        <v>378</v>
      </c>
      <c r="M141" s="32" t="s">
        <v>378</v>
      </c>
      <c r="N141" s="32" t="s">
        <v>378</v>
      </c>
      <c r="O141" s="32"/>
      <c r="P141" s="32" t="s">
        <v>378</v>
      </c>
      <c r="Q141" s="32" t="s">
        <v>378</v>
      </c>
      <c r="R141" s="80">
        <f>IFERROR(VLOOKUP(A141,'Customer Details'!$A$4:$C$11,3,FALSE),"")</f>
        <v>0</v>
      </c>
    </row>
    <row r="142" spans="1:20" s="153" customFormat="1" ht="12" customHeight="1" x14ac:dyDescent="0.25">
      <c r="A142" s="274"/>
      <c r="B142" s="270" t="s">
        <v>559</v>
      </c>
      <c r="C142" s="270"/>
      <c r="D142" s="274"/>
      <c r="E142" s="274"/>
      <c r="F142" s="272"/>
      <c r="G142" s="272"/>
      <c r="H142" s="272"/>
      <c r="I142" s="272"/>
      <c r="J142" s="271"/>
      <c r="K142" s="271"/>
      <c r="L142" s="271"/>
      <c r="M142" s="271"/>
      <c r="N142" s="271"/>
      <c r="O142" s="271"/>
      <c r="P142" s="271"/>
      <c r="Q142" s="271"/>
      <c r="R142" s="273"/>
    </row>
    <row r="143" spans="1:20" s="153" customFormat="1" ht="12" customHeight="1" x14ac:dyDescent="0.25">
      <c r="A143" s="274"/>
      <c r="B143" s="270"/>
      <c r="C143" s="270"/>
      <c r="D143" s="274"/>
      <c r="E143" s="274"/>
      <c r="F143" s="272"/>
      <c r="G143" s="272"/>
      <c r="H143" s="272"/>
      <c r="I143" s="272"/>
      <c r="J143" s="271"/>
      <c r="K143" s="271"/>
      <c r="L143" s="271"/>
      <c r="M143" s="271"/>
      <c r="N143" s="271"/>
      <c r="O143" s="271"/>
      <c r="P143" s="271"/>
      <c r="Q143" s="271"/>
      <c r="R143" s="273"/>
    </row>
    <row r="144" spans="1:20" ht="12" customHeight="1" x14ac:dyDescent="0.25">
      <c r="A144" s="2" t="s">
        <v>448</v>
      </c>
      <c r="B144" s="3">
        <v>1860114</v>
      </c>
      <c r="C144" s="3" t="s">
        <v>564</v>
      </c>
      <c r="D144" s="2">
        <v>1</v>
      </c>
      <c r="E144" s="2" t="s">
        <v>546</v>
      </c>
      <c r="F144" s="28">
        <v>1049.588</v>
      </c>
      <c r="G144" s="28">
        <v>1154.5467999999998</v>
      </c>
      <c r="H144" s="244">
        <f t="shared" ref="H144:H145" si="53">IFERROR(F144*(1-R144),"")</f>
        <v>1049.588</v>
      </c>
      <c r="I144" s="244">
        <f t="shared" ref="I144:I145" si="54">IFERROR(H144*1.1,"")</f>
        <v>1154.5468000000001</v>
      </c>
      <c r="J144" s="32" t="s">
        <v>378</v>
      </c>
      <c r="K144" s="32" t="s">
        <v>378</v>
      </c>
      <c r="L144" s="32" t="s">
        <v>378</v>
      </c>
      <c r="M144" s="32" t="s">
        <v>378</v>
      </c>
      <c r="N144" s="32" t="s">
        <v>378</v>
      </c>
      <c r="O144" s="32"/>
      <c r="P144" s="32" t="s">
        <v>378</v>
      </c>
      <c r="Q144" s="32" t="s">
        <v>378</v>
      </c>
      <c r="R144" s="80">
        <f>IFERROR(VLOOKUP(A144,'Customer Details'!$A$4:$C$11,3,FALSE),"")</f>
        <v>0</v>
      </c>
    </row>
    <row r="145" spans="1:18" ht="12" customHeight="1" x14ac:dyDescent="0.25">
      <c r="A145" s="2" t="s">
        <v>448</v>
      </c>
      <c r="B145" s="3">
        <v>1860191</v>
      </c>
      <c r="C145" s="3" t="s">
        <v>667</v>
      </c>
      <c r="D145" s="2">
        <v>1</v>
      </c>
      <c r="E145" s="2" t="s">
        <v>545</v>
      </c>
      <c r="F145" s="28">
        <v>276.63480000000004</v>
      </c>
      <c r="G145" s="28">
        <v>304.29828000000003</v>
      </c>
      <c r="H145" s="244">
        <f t="shared" si="53"/>
        <v>276.63480000000004</v>
      </c>
      <c r="I145" s="244">
        <f t="shared" si="54"/>
        <v>304.29828000000009</v>
      </c>
      <c r="J145" s="32" t="s">
        <v>378</v>
      </c>
      <c r="K145" s="32" t="s">
        <v>378</v>
      </c>
      <c r="L145" s="32" t="s">
        <v>378</v>
      </c>
      <c r="M145" s="32" t="s">
        <v>378</v>
      </c>
      <c r="N145" s="32" t="s">
        <v>378</v>
      </c>
      <c r="O145" s="32"/>
      <c r="P145" s="32" t="s">
        <v>378</v>
      </c>
      <c r="Q145" s="32" t="s">
        <v>378</v>
      </c>
      <c r="R145" s="80">
        <f>IFERROR(VLOOKUP(A145,'Customer Details'!$A$4:$C$11,3,FALSE),"")</f>
        <v>0</v>
      </c>
    </row>
    <row r="146" spans="1:18" s="150" customFormat="1" ht="24" customHeight="1" x14ac:dyDescent="0.25">
      <c r="A146" s="141"/>
      <c r="B146" s="141" t="s">
        <v>130</v>
      </c>
      <c r="C146" s="142"/>
      <c r="D146" s="143"/>
      <c r="E146" s="143"/>
      <c r="F146" s="146"/>
      <c r="G146" s="146"/>
      <c r="H146" s="146"/>
      <c r="I146" s="147"/>
      <c r="J146" s="148"/>
      <c r="K146" s="148"/>
      <c r="L146" s="148"/>
      <c r="M146" s="148"/>
      <c r="N146" s="148"/>
      <c r="O146" s="148"/>
      <c r="P146" s="148"/>
      <c r="Q146" s="148"/>
      <c r="R146" s="149" t="str">
        <f>IFERROR(VLOOKUP(A146,'Customer Details'!$A$4:$C$11,3,FALSE),"")</f>
        <v/>
      </c>
    </row>
    <row r="147" spans="1:18" ht="12" customHeight="1" x14ac:dyDescent="0.25">
      <c r="A147" s="2" t="s">
        <v>448</v>
      </c>
      <c r="B147" s="3">
        <v>1810153</v>
      </c>
      <c r="C147" s="3" t="s">
        <v>169</v>
      </c>
      <c r="D147" s="2">
        <v>1</v>
      </c>
      <c r="E147" s="2" t="s">
        <v>545</v>
      </c>
      <c r="F147" s="28">
        <v>145.976</v>
      </c>
      <c r="G147" s="28">
        <v>160.5736</v>
      </c>
      <c r="H147" s="244">
        <f>IFERROR(F147*(1-R147),"")</f>
        <v>145.976</v>
      </c>
      <c r="I147" s="244">
        <f>IFERROR(H147*1.1,"")</f>
        <v>160.5736</v>
      </c>
      <c r="J147" s="1"/>
      <c r="K147" s="32" t="s">
        <v>378</v>
      </c>
      <c r="L147" s="24"/>
      <c r="R147" s="75">
        <f>IFERROR(VLOOKUP(A147,'Customer Details'!$A$4:$C$11,3,FALSE),"")</f>
        <v>0</v>
      </c>
    </row>
    <row r="148" spans="1:18" s="150" customFormat="1" ht="24" customHeight="1" x14ac:dyDescent="0.25">
      <c r="A148" s="141"/>
      <c r="B148" s="141" t="s">
        <v>131</v>
      </c>
      <c r="C148" s="142"/>
      <c r="D148" s="143"/>
      <c r="E148" s="143"/>
      <c r="F148" s="145"/>
      <c r="G148" s="145"/>
      <c r="H148" s="146"/>
      <c r="I148" s="147"/>
      <c r="J148" s="148"/>
      <c r="K148" s="148"/>
      <c r="L148" s="148"/>
      <c r="M148" s="148"/>
      <c r="N148" s="148"/>
      <c r="O148" s="148"/>
      <c r="P148" s="148"/>
      <c r="Q148" s="148"/>
      <c r="R148" s="149" t="str">
        <f>IFERROR(VLOOKUP(A148,'Customer Details'!$A$4:$C$11,3,FALSE),"")</f>
        <v/>
      </c>
    </row>
    <row r="149" spans="1:18" ht="12" customHeight="1" x14ac:dyDescent="0.25">
      <c r="A149" s="2" t="s">
        <v>448</v>
      </c>
      <c r="B149" s="3">
        <v>1870149</v>
      </c>
      <c r="C149" s="3" t="s">
        <v>170</v>
      </c>
      <c r="D149" s="2">
        <v>1</v>
      </c>
      <c r="F149" s="28">
        <v>193.26400000000001</v>
      </c>
      <c r="G149" s="28">
        <v>212.59040000000002</v>
      </c>
      <c r="H149" s="244">
        <f t="shared" ref="H149:H150" si="55">IFERROR(F149*(1-R149),"")</f>
        <v>193.26400000000001</v>
      </c>
      <c r="I149" s="244">
        <f t="shared" ref="I149:I150" si="56">IFERROR(H149*1.1,"")</f>
        <v>212.59040000000002</v>
      </c>
      <c r="J149" s="1"/>
      <c r="K149" s="32" t="s">
        <v>378</v>
      </c>
      <c r="L149" s="24"/>
      <c r="R149" s="75">
        <f>IFERROR(VLOOKUP(A149,'Customer Details'!$A$4:$C$11,3,FALSE),"")</f>
        <v>0</v>
      </c>
    </row>
    <row r="150" spans="1:18" ht="12" customHeight="1" x14ac:dyDescent="0.25">
      <c r="A150" s="2" t="s">
        <v>448</v>
      </c>
      <c r="B150" s="3">
        <v>1870156</v>
      </c>
      <c r="C150" s="3" t="s">
        <v>171</v>
      </c>
      <c r="D150" s="2">
        <v>1</v>
      </c>
      <c r="E150" s="2" t="s">
        <v>545</v>
      </c>
      <c r="F150" s="28">
        <v>317.65199999999999</v>
      </c>
      <c r="G150" s="28">
        <v>349.41719999999998</v>
      </c>
      <c r="H150" s="244">
        <f t="shared" si="55"/>
        <v>317.65199999999999</v>
      </c>
      <c r="I150" s="244">
        <f t="shared" si="56"/>
        <v>349.41720000000004</v>
      </c>
      <c r="J150" s="1"/>
      <c r="K150" s="32" t="s">
        <v>378</v>
      </c>
      <c r="L150" s="24"/>
      <c r="R150" s="75">
        <f>IFERROR(VLOOKUP(A150,'Customer Details'!$A$4:$C$11,3,FALSE),"")</f>
        <v>0</v>
      </c>
    </row>
    <row r="151" spans="1:18" s="150" customFormat="1" ht="24" customHeight="1" x14ac:dyDescent="0.25">
      <c r="A151" s="141"/>
      <c r="B151" s="141" t="s">
        <v>132</v>
      </c>
      <c r="C151" s="142"/>
      <c r="D151" s="143"/>
      <c r="E151" s="143"/>
      <c r="F151" s="145"/>
      <c r="G151" s="145"/>
      <c r="H151" s="146"/>
      <c r="I151" s="147"/>
      <c r="J151" s="148"/>
      <c r="K151" s="148"/>
      <c r="L151" s="148"/>
      <c r="M151" s="148"/>
      <c r="N151" s="148"/>
      <c r="O151" s="148"/>
      <c r="P151" s="148"/>
      <c r="Q151" s="148"/>
      <c r="R151" s="149" t="str">
        <f>IFERROR(VLOOKUP(A151,'Customer Details'!$A$4:$C$11,3,FALSE),"")</f>
        <v/>
      </c>
    </row>
    <row r="152" spans="1:18" ht="12" customHeight="1" x14ac:dyDescent="0.25">
      <c r="A152" s="2" t="s">
        <v>448</v>
      </c>
      <c r="B152" s="3">
        <v>1870158</v>
      </c>
      <c r="C152" s="3" t="s">
        <v>245</v>
      </c>
      <c r="D152" s="2">
        <v>1</v>
      </c>
      <c r="E152" s="2" t="s">
        <v>545</v>
      </c>
      <c r="F152" s="28">
        <v>617.82799999999997</v>
      </c>
      <c r="G152" s="28">
        <v>679.61080000000004</v>
      </c>
      <c r="H152" s="244">
        <f t="shared" ref="H152:H154" si="57">IFERROR(F152*(1-R152),"")</f>
        <v>617.82799999999997</v>
      </c>
      <c r="I152" s="244">
        <f t="shared" ref="I152:I154" si="58">IFERROR(H152*1.1,"")</f>
        <v>679.61080000000004</v>
      </c>
      <c r="J152" s="1"/>
      <c r="K152" s="32" t="s">
        <v>378</v>
      </c>
      <c r="L152" s="24"/>
      <c r="R152" s="75">
        <f>IFERROR(VLOOKUP(A152,'Customer Details'!$A$4:$C$11,3,FALSE),"")</f>
        <v>0</v>
      </c>
    </row>
    <row r="153" spans="1:18" ht="12" customHeight="1" x14ac:dyDescent="0.25">
      <c r="A153" s="2" t="s">
        <v>448</v>
      </c>
      <c r="B153" s="3">
        <v>1870139</v>
      </c>
      <c r="C153" s="3" t="s">
        <v>172</v>
      </c>
      <c r="D153" s="2">
        <v>1</v>
      </c>
      <c r="F153" s="28">
        <v>235.41200000000001</v>
      </c>
      <c r="G153" s="28">
        <v>258.95320000000004</v>
      </c>
      <c r="H153" s="244">
        <f t="shared" si="57"/>
        <v>235.41200000000001</v>
      </c>
      <c r="I153" s="244">
        <f t="shared" si="58"/>
        <v>258.95320000000004</v>
      </c>
      <c r="J153" s="1"/>
      <c r="K153" s="32" t="s">
        <v>378</v>
      </c>
      <c r="L153" s="24"/>
      <c r="R153" s="75">
        <f>IFERROR(VLOOKUP(A153,'Customer Details'!$A$4:$C$11,3,FALSE),"")</f>
        <v>0</v>
      </c>
    </row>
    <row r="154" spans="1:18" ht="12" customHeight="1" x14ac:dyDescent="0.25">
      <c r="A154" s="2" t="s">
        <v>448</v>
      </c>
      <c r="B154" s="3">
        <v>1870144</v>
      </c>
      <c r="C154" s="3" t="s">
        <v>173</v>
      </c>
      <c r="D154" s="2">
        <v>1</v>
      </c>
      <c r="E154" s="2" t="s">
        <v>545</v>
      </c>
      <c r="F154" s="28">
        <v>253.916</v>
      </c>
      <c r="G154" s="28">
        <v>279.30759999999998</v>
      </c>
      <c r="H154" s="244">
        <f t="shared" si="57"/>
        <v>253.916</v>
      </c>
      <c r="I154" s="244">
        <f t="shared" si="58"/>
        <v>279.30760000000004</v>
      </c>
      <c r="J154" s="1"/>
      <c r="K154" s="32" t="s">
        <v>378</v>
      </c>
      <c r="L154" s="24"/>
      <c r="R154" s="75">
        <f>IFERROR(VLOOKUP(A154,'Customer Details'!$A$4:$C$11,3,FALSE),"")</f>
        <v>0</v>
      </c>
    </row>
    <row r="155" spans="1:18" s="150" customFormat="1" ht="24" customHeight="1" x14ac:dyDescent="0.25">
      <c r="A155" s="141"/>
      <c r="B155" s="141" t="s">
        <v>388</v>
      </c>
      <c r="C155" s="142"/>
      <c r="D155" s="143"/>
      <c r="E155" s="143"/>
      <c r="F155" s="145"/>
      <c r="G155" s="145"/>
      <c r="H155" s="146"/>
      <c r="I155" s="147"/>
      <c r="J155" s="148"/>
      <c r="K155" s="148"/>
      <c r="L155" s="148"/>
      <c r="M155" s="148"/>
      <c r="N155" s="148"/>
      <c r="O155" s="148"/>
      <c r="P155" s="148"/>
      <c r="Q155" s="148"/>
      <c r="R155" s="149" t="str">
        <f>IFERROR(VLOOKUP(A155,'Customer Details'!$A$4:$C$11,3,FALSE),"")</f>
        <v/>
      </c>
    </row>
    <row r="156" spans="1:18" s="11" customFormat="1" ht="12" customHeight="1" x14ac:dyDescent="0.25">
      <c r="A156" s="49" t="s">
        <v>448</v>
      </c>
      <c r="B156" s="23">
        <v>9018620</v>
      </c>
      <c r="C156" s="3" t="s">
        <v>699</v>
      </c>
      <c r="D156" s="2">
        <v>1</v>
      </c>
      <c r="E156" s="2"/>
      <c r="F156" s="28">
        <v>31.868000000000002</v>
      </c>
      <c r="G156" s="28">
        <v>35.0548</v>
      </c>
      <c r="H156" s="244">
        <f t="shared" ref="H156:H158" si="59">IFERROR(F156*(1-R156),"")</f>
        <v>31.868000000000002</v>
      </c>
      <c r="I156" s="244">
        <f t="shared" ref="I156:I158" si="60">IFERROR(H156*1.1,"")</f>
        <v>35.054800000000007</v>
      </c>
      <c r="J156" s="32" t="s">
        <v>378</v>
      </c>
      <c r="K156" s="32" t="s">
        <v>378</v>
      </c>
      <c r="L156" s="24"/>
      <c r="R156" s="79">
        <f>IFERROR(VLOOKUP(A156,'Customer Details'!$A$4:$C$11,3,FALSE),"")</f>
        <v>0</v>
      </c>
    </row>
    <row r="157" spans="1:18" s="11" customFormat="1" ht="12" customHeight="1" x14ac:dyDescent="0.25">
      <c r="A157" s="49" t="s">
        <v>448</v>
      </c>
      <c r="B157" s="23">
        <v>9019034</v>
      </c>
      <c r="C157" s="3" t="s">
        <v>700</v>
      </c>
      <c r="D157" s="2">
        <v>1</v>
      </c>
      <c r="E157" s="2" t="s">
        <v>545</v>
      </c>
      <c r="F157" s="28">
        <v>199.43200000000002</v>
      </c>
      <c r="G157" s="28">
        <v>219.37520000000001</v>
      </c>
      <c r="H157" s="244">
        <f t="shared" si="59"/>
        <v>199.43200000000002</v>
      </c>
      <c r="I157" s="244">
        <f t="shared" si="60"/>
        <v>219.37520000000004</v>
      </c>
      <c r="J157" s="32" t="s">
        <v>378</v>
      </c>
      <c r="K157" s="32" t="s">
        <v>378</v>
      </c>
      <c r="L157" s="24"/>
      <c r="R157" s="79">
        <f>IFERROR(VLOOKUP(A157,'Customer Details'!$A$4:$C$11,3,FALSE),"")</f>
        <v>0</v>
      </c>
    </row>
    <row r="158" spans="1:18" s="11" customFormat="1" ht="12" customHeight="1" x14ac:dyDescent="0.25">
      <c r="A158" s="49" t="s">
        <v>448</v>
      </c>
      <c r="B158" s="23">
        <v>1822445</v>
      </c>
      <c r="C158" s="3" t="s">
        <v>367</v>
      </c>
      <c r="D158" s="2">
        <v>1</v>
      </c>
      <c r="E158" s="2"/>
      <c r="F158" s="28">
        <v>60.652000000000001</v>
      </c>
      <c r="G158" s="28">
        <v>66.717200000000005</v>
      </c>
      <c r="H158" s="244">
        <f t="shared" si="59"/>
        <v>60.652000000000001</v>
      </c>
      <c r="I158" s="244">
        <f t="shared" si="60"/>
        <v>66.717200000000005</v>
      </c>
      <c r="J158" s="32" t="s">
        <v>378</v>
      </c>
      <c r="K158" s="32" t="s">
        <v>378</v>
      </c>
      <c r="L158" s="24"/>
      <c r="R158" s="79">
        <f>IFERROR(VLOOKUP(A158,'Customer Details'!$A$4:$C$11,3,FALSE),"")</f>
        <v>0</v>
      </c>
    </row>
    <row r="159" spans="1:18" s="159" customFormat="1" ht="24" customHeight="1" x14ac:dyDescent="0.25">
      <c r="A159" s="154"/>
      <c r="B159" s="270" t="s">
        <v>565</v>
      </c>
      <c r="C159" s="270"/>
      <c r="D159" s="155"/>
      <c r="E159" s="155"/>
      <c r="F159" s="156"/>
      <c r="G159" s="156"/>
      <c r="H159" s="156"/>
      <c r="I159" s="156"/>
      <c r="J159" s="157"/>
      <c r="K159" s="157"/>
      <c r="L159" s="158"/>
      <c r="R159" s="160"/>
    </row>
    <row r="160" spans="1:18" s="159" customFormat="1" ht="24" customHeight="1" x14ac:dyDescent="0.25">
      <c r="A160" s="154"/>
      <c r="B160" s="236"/>
      <c r="C160" s="236"/>
      <c r="D160" s="235"/>
      <c r="E160" s="235"/>
      <c r="F160" s="156"/>
      <c r="G160" s="156"/>
      <c r="H160" s="156"/>
      <c r="I160" s="156"/>
      <c r="J160" s="234"/>
      <c r="K160" s="234"/>
      <c r="L160" s="233"/>
      <c r="R160" s="160"/>
    </row>
    <row r="161" spans="1:18" s="11" customFormat="1" ht="12" customHeight="1" x14ac:dyDescent="0.25">
      <c r="A161" s="49" t="s">
        <v>448</v>
      </c>
      <c r="B161" s="23">
        <v>9025293</v>
      </c>
      <c r="C161" s="3" t="s">
        <v>709</v>
      </c>
      <c r="D161" s="2">
        <v>1</v>
      </c>
      <c r="E161" s="2" t="s">
        <v>545</v>
      </c>
      <c r="F161" s="28">
        <v>169</v>
      </c>
      <c r="G161" s="28">
        <v>185.9</v>
      </c>
      <c r="H161" s="244">
        <f t="shared" ref="H161" si="61">IFERROR(F161*(1-R161),"")</f>
        <v>169</v>
      </c>
      <c r="I161" s="244">
        <f t="shared" ref="I161:I167" si="62">IFERROR(H161*1.1,"")</f>
        <v>185.9</v>
      </c>
      <c r="J161" s="32" t="s">
        <v>378</v>
      </c>
      <c r="K161" s="32" t="s">
        <v>378</v>
      </c>
      <c r="L161" s="24"/>
      <c r="R161" s="79">
        <f>IFERROR(VLOOKUP(A161,'Customer Details'!$A$4:$C$11,3,FALSE),"")</f>
        <v>0</v>
      </c>
    </row>
    <row r="162" spans="1:18" s="11" customFormat="1" ht="12" customHeight="1" x14ac:dyDescent="0.25">
      <c r="A162" s="49" t="s">
        <v>448</v>
      </c>
      <c r="B162" s="23">
        <v>9020811</v>
      </c>
      <c r="C162" s="3" t="s">
        <v>711</v>
      </c>
      <c r="D162" s="2">
        <v>1</v>
      </c>
      <c r="E162" s="2"/>
      <c r="F162" s="28">
        <v>26.728000000000002</v>
      </c>
      <c r="G162" s="28">
        <v>29.400800000000004</v>
      </c>
      <c r="H162" s="244">
        <f t="shared" ref="H162:H167" si="63">IFERROR(F162*(1-R162),"")</f>
        <v>26.728000000000002</v>
      </c>
      <c r="I162" s="244">
        <f t="shared" si="62"/>
        <v>29.400800000000004</v>
      </c>
      <c r="J162" s="32" t="s">
        <v>378</v>
      </c>
      <c r="K162" s="32" t="s">
        <v>378</v>
      </c>
      <c r="L162" s="24"/>
      <c r="R162" s="79">
        <f>IFERROR(VLOOKUP(A162,'Customer Details'!$A$4:$C$11,3,FALSE),"")</f>
        <v>0</v>
      </c>
    </row>
    <row r="163" spans="1:18" s="11" customFormat="1" ht="12" customHeight="1" x14ac:dyDescent="0.25">
      <c r="A163" s="49" t="s">
        <v>448</v>
      </c>
      <c r="B163" s="23">
        <v>9020673</v>
      </c>
      <c r="C163" s="3" t="s">
        <v>710</v>
      </c>
      <c r="D163" s="2">
        <v>1</v>
      </c>
      <c r="E163" s="2"/>
      <c r="F163" s="28">
        <v>6.1680000000000001</v>
      </c>
      <c r="G163" s="28">
        <v>6.7847999999999997</v>
      </c>
      <c r="H163" s="244">
        <f t="shared" si="63"/>
        <v>6.1680000000000001</v>
      </c>
      <c r="I163" s="244">
        <f t="shared" si="62"/>
        <v>6.7848000000000006</v>
      </c>
      <c r="J163" s="32" t="s">
        <v>378</v>
      </c>
      <c r="K163" s="32" t="s">
        <v>378</v>
      </c>
      <c r="L163" s="24"/>
      <c r="R163" s="79">
        <f>IFERROR(VLOOKUP(A163,'Customer Details'!$A$4:$C$11,3,FALSE),"")</f>
        <v>0</v>
      </c>
    </row>
    <row r="164" spans="1:18" s="11" customFormat="1" ht="12" customHeight="1" x14ac:dyDescent="0.25">
      <c r="A164" s="49" t="s">
        <v>448</v>
      </c>
      <c r="B164" s="23">
        <v>9021217</v>
      </c>
      <c r="C164" s="98" t="s">
        <v>655</v>
      </c>
      <c r="D164" s="2">
        <v>1</v>
      </c>
      <c r="E164" s="2"/>
      <c r="F164" s="28">
        <v>71.960000000000008</v>
      </c>
      <c r="G164" s="28">
        <v>79.156000000000006</v>
      </c>
      <c r="H164" s="244">
        <f t="shared" si="63"/>
        <v>71.960000000000008</v>
      </c>
      <c r="I164" s="244">
        <f t="shared" si="62"/>
        <v>79.15600000000002</v>
      </c>
      <c r="J164" s="32" t="s">
        <v>378</v>
      </c>
      <c r="K164" s="32" t="s">
        <v>378</v>
      </c>
      <c r="L164" s="24"/>
      <c r="R164" s="79">
        <f>IFERROR(VLOOKUP(A164,'Customer Details'!$A$4:$C$11,3,FALSE),"")</f>
        <v>0</v>
      </c>
    </row>
    <row r="165" spans="1:18" s="11" customFormat="1" ht="12" customHeight="1" x14ac:dyDescent="0.25">
      <c r="A165" s="49" t="s">
        <v>448</v>
      </c>
      <c r="B165" s="97">
        <v>9025165</v>
      </c>
      <c r="C165" s="3" t="s">
        <v>656</v>
      </c>
      <c r="D165" s="2">
        <v>1</v>
      </c>
      <c r="E165" s="2"/>
      <c r="F165" s="28">
        <v>32.896000000000001</v>
      </c>
      <c r="G165" s="28">
        <v>36.185600000000001</v>
      </c>
      <c r="H165" s="244">
        <f t="shared" si="63"/>
        <v>32.896000000000001</v>
      </c>
      <c r="I165" s="244">
        <f t="shared" si="62"/>
        <v>36.185600000000001</v>
      </c>
      <c r="J165" s="32" t="s">
        <v>378</v>
      </c>
      <c r="K165" s="32" t="s">
        <v>378</v>
      </c>
      <c r="L165" s="32"/>
      <c r="R165" s="79">
        <f>IFERROR(VLOOKUP(A165,'Customer Details'!$A$4:$C$11,3,FALSE),"")</f>
        <v>0</v>
      </c>
    </row>
    <row r="166" spans="1:18" s="11" customFormat="1" ht="12" customHeight="1" x14ac:dyDescent="0.25">
      <c r="A166" s="49" t="s">
        <v>448</v>
      </c>
      <c r="B166" s="4">
        <v>9021131</v>
      </c>
      <c r="C166" s="3" t="s">
        <v>658</v>
      </c>
      <c r="D166" s="2">
        <v>1</v>
      </c>
      <c r="E166" s="2"/>
      <c r="F166" s="28">
        <v>6.1680000000000001</v>
      </c>
      <c r="G166" s="28">
        <v>6.7847999999999997</v>
      </c>
      <c r="H166" s="244">
        <f t="shared" si="63"/>
        <v>6.1680000000000001</v>
      </c>
      <c r="I166" s="244">
        <f t="shared" si="62"/>
        <v>6.7848000000000006</v>
      </c>
      <c r="J166" s="32" t="s">
        <v>378</v>
      </c>
      <c r="K166" s="32" t="s">
        <v>378</v>
      </c>
      <c r="L166" s="32"/>
      <c r="R166" s="79">
        <f>IFERROR(VLOOKUP(A166,'Customer Details'!$A$4:$C$11,3,FALSE),"")</f>
        <v>0</v>
      </c>
    </row>
    <row r="167" spans="1:18" ht="11.5" customHeight="1" x14ac:dyDescent="0.25">
      <c r="A167" s="49" t="s">
        <v>448</v>
      </c>
      <c r="B167" s="4">
        <v>9021016</v>
      </c>
      <c r="C167" s="3" t="s">
        <v>657</v>
      </c>
      <c r="D167" s="2">
        <v>1</v>
      </c>
      <c r="F167" s="28">
        <v>10.074400000000001</v>
      </c>
      <c r="G167" s="28">
        <v>11.08184</v>
      </c>
      <c r="H167" s="245">
        <f t="shared" si="63"/>
        <v>10.074400000000001</v>
      </c>
      <c r="I167" s="245">
        <f t="shared" si="62"/>
        <v>11.081840000000001</v>
      </c>
      <c r="J167" s="32" t="s">
        <v>378</v>
      </c>
      <c r="K167" s="32" t="s">
        <v>378</v>
      </c>
      <c r="R167" s="79">
        <f>IFERROR(VLOOKUP(A167,'Customer Details'!$A$4:$C$11,3,FALSE),"")</f>
        <v>0</v>
      </c>
    </row>
    <row r="168" spans="1:18" s="150" customFormat="1" ht="24" customHeight="1" x14ac:dyDescent="0.25">
      <c r="A168" s="141"/>
      <c r="B168" s="141" t="s">
        <v>491</v>
      </c>
      <c r="C168" s="142"/>
      <c r="D168" s="143"/>
      <c r="E168" s="143"/>
      <c r="F168" s="145"/>
      <c r="G168" s="145"/>
      <c r="H168" s="146"/>
      <c r="I168" s="147"/>
      <c r="J168" s="148"/>
      <c r="K168" s="148"/>
      <c r="L168" s="148"/>
      <c r="M168" s="148"/>
      <c r="N168" s="148"/>
      <c r="O168" s="148"/>
      <c r="P168" s="148"/>
      <c r="Q168" s="148"/>
      <c r="R168" s="149" t="str">
        <f>IFERROR(VLOOKUP(A168,'Customer Details'!$A$4:$C$11,3,FALSE),"")</f>
        <v/>
      </c>
    </row>
    <row r="169" spans="1:18" ht="12" customHeight="1" x14ac:dyDescent="0.25">
      <c r="A169" s="2" t="s">
        <v>448</v>
      </c>
      <c r="B169" s="4">
        <v>1824044</v>
      </c>
      <c r="C169" s="3" t="s">
        <v>248</v>
      </c>
      <c r="D169" s="2">
        <v>1</v>
      </c>
      <c r="E169" s="2" t="s">
        <v>545</v>
      </c>
      <c r="F169" s="28">
        <v>630.16399999999999</v>
      </c>
      <c r="G169" s="28">
        <v>693.18039999999996</v>
      </c>
      <c r="H169" s="244">
        <f>IFERROR(F169*(1-R169),"")</f>
        <v>630.16399999999999</v>
      </c>
      <c r="I169" s="244">
        <f>IFERROR(H169*1.1,"")</f>
        <v>693.18040000000008</v>
      </c>
      <c r="J169" s="9"/>
      <c r="L169" s="24"/>
      <c r="O169" s="32" t="s">
        <v>378</v>
      </c>
      <c r="R169" s="75">
        <f>IFERROR(VLOOKUP(A169,'Customer Details'!$A$4:$C$11,3,FALSE),"")</f>
        <v>0</v>
      </c>
    </row>
    <row r="172" spans="1:18" ht="17.5" x14ac:dyDescent="0.35">
      <c r="A172" s="51" t="s">
        <v>490</v>
      </c>
      <c r="F172" s="40"/>
      <c r="G172" s="38"/>
      <c r="H172" s="38"/>
      <c r="I172" s="38"/>
      <c r="J172" s="33"/>
      <c r="K172" s="33"/>
    </row>
    <row r="173" spans="1:18" ht="17.5" x14ac:dyDescent="0.35">
      <c r="A173" s="55" t="s">
        <v>8</v>
      </c>
      <c r="F173" s="40"/>
      <c r="G173" s="38"/>
      <c r="H173" s="38"/>
      <c r="I173" s="38"/>
      <c r="J173" s="33"/>
      <c r="K173" s="33"/>
    </row>
    <row r="174" spans="1:18" ht="17.5" x14ac:dyDescent="0.35">
      <c r="A174" s="5"/>
      <c r="F174" s="40"/>
      <c r="G174" s="38"/>
      <c r="H174" s="38"/>
      <c r="I174" s="38"/>
      <c r="J174" s="33"/>
      <c r="K174" s="33"/>
    </row>
    <row r="175" spans="1:18" ht="17.5" x14ac:dyDescent="0.35">
      <c r="A175" s="260" t="s">
        <v>553</v>
      </c>
      <c r="B175" s="260"/>
      <c r="C175" s="260"/>
      <c r="F175" s="40"/>
      <c r="G175" s="38"/>
      <c r="H175" s="38"/>
      <c r="I175" s="38"/>
      <c r="J175" s="33"/>
      <c r="K175" s="33"/>
    </row>
    <row r="176" spans="1:18" x14ac:dyDescent="0.25">
      <c r="A176" s="260" t="s">
        <v>554</v>
      </c>
      <c r="B176" s="260"/>
      <c r="C176" s="260"/>
      <c r="D176" s="260"/>
      <c r="E176" s="260"/>
      <c r="F176" s="260"/>
      <c r="G176" s="260"/>
      <c r="H176" s="260"/>
      <c r="I176" s="260"/>
      <c r="J176" s="260"/>
      <c r="K176" s="260"/>
    </row>
    <row r="179" spans="2:2" x14ac:dyDescent="0.25">
      <c r="B179" s="13"/>
    </row>
    <row r="180" spans="2:2" x14ac:dyDescent="0.25">
      <c r="B180" s="13"/>
    </row>
    <row r="181" spans="2:2" x14ac:dyDescent="0.25">
      <c r="B181" s="13"/>
    </row>
    <row r="182" spans="2:2" x14ac:dyDescent="0.25">
      <c r="B182" s="23"/>
    </row>
    <row r="183" spans="2:2" x14ac:dyDescent="0.25">
      <c r="B183" s="23"/>
    </row>
    <row r="184" spans="2:2" x14ac:dyDescent="0.25">
      <c r="B184" s="23"/>
    </row>
    <row r="185" spans="2:2" x14ac:dyDescent="0.25">
      <c r="B185" s="23"/>
    </row>
    <row r="186" spans="2:2" x14ac:dyDescent="0.25">
      <c r="B186" s="23"/>
    </row>
    <row r="187" spans="2:2" x14ac:dyDescent="0.25">
      <c r="B187" s="23"/>
    </row>
  </sheetData>
  <sheetProtection algorithmName="SHA-512" hashValue="H5Wzhb3zmJAkYhEvrar1KmVT1+OF5ugxAYsdkuoM9bUAFDb5bnh4/KabgnXdaW9gpyRz0TXKqepg5ZdUNG7SCQ==" saltValue="9sB3okJQ0NOyu+6IBvvK5w==" spinCount="100000" sheet="1" objects="1" scenarios="1" sort="0" autoFilter="0"/>
  <autoFilter ref="A3:S169" xr:uid="{5B23A7DB-8B97-4137-B582-4095E9373F4B}"/>
  <mergeCells count="52">
    <mergeCell ref="F118:F119"/>
    <mergeCell ref="F131:F132"/>
    <mergeCell ref="F142:F143"/>
    <mergeCell ref="A176:K176"/>
    <mergeCell ref="J118:J119"/>
    <mergeCell ref="K118:K119"/>
    <mergeCell ref="E118:E119"/>
    <mergeCell ref="H118:H119"/>
    <mergeCell ref="I118:I119"/>
    <mergeCell ref="G118:G119"/>
    <mergeCell ref="A118:A119"/>
    <mergeCell ref="B118:C119"/>
    <mergeCell ref="D118:D119"/>
    <mergeCell ref="H131:H132"/>
    <mergeCell ref="I131:I132"/>
    <mergeCell ref="A131:A132"/>
    <mergeCell ref="R142:R143"/>
    <mergeCell ref="A175:C175"/>
    <mergeCell ref="J142:J143"/>
    <mergeCell ref="K142:K143"/>
    <mergeCell ref="L142:L143"/>
    <mergeCell ref="M142:M143"/>
    <mergeCell ref="N142:N143"/>
    <mergeCell ref="E142:E143"/>
    <mergeCell ref="H142:H143"/>
    <mergeCell ref="I142:I143"/>
    <mergeCell ref="B159:C159"/>
    <mergeCell ref="G142:G143"/>
    <mergeCell ref="A142:A143"/>
    <mergeCell ref="B142:C143"/>
    <mergeCell ref="D142:D143"/>
    <mergeCell ref="L131:L132"/>
    <mergeCell ref="M131:M132"/>
    <mergeCell ref="O142:O143"/>
    <mergeCell ref="P142:P143"/>
    <mergeCell ref="Q142:Q143"/>
    <mergeCell ref="B131:E132"/>
    <mergeCell ref="N131:N132"/>
    <mergeCell ref="J131:J132"/>
    <mergeCell ref="G131:G132"/>
    <mergeCell ref="R118:R119"/>
    <mergeCell ref="L118:L119"/>
    <mergeCell ref="Q118:Q119"/>
    <mergeCell ref="M118:M119"/>
    <mergeCell ref="P118:P119"/>
    <mergeCell ref="N118:N119"/>
    <mergeCell ref="O118:O119"/>
    <mergeCell ref="O131:O132"/>
    <mergeCell ref="P131:P132"/>
    <mergeCell ref="Q131:Q132"/>
    <mergeCell ref="R131:R132"/>
    <mergeCell ref="K131:K132"/>
  </mergeCells>
  <phoneticPr fontId="35" type="noConversion"/>
  <pageMargins left="0.70866141732283472" right="0.70866141732283472" top="0.19685039370078741" bottom="0.74803149606299213" header="0.31496062992125984" footer="0.31496062992125984"/>
  <pageSetup paperSize="9" scale="64" fitToHeight="16" orientation="landscape" horizontalDpi="4294967292" verticalDpi="4294967292" r:id="rId1"/>
  <headerFooter alignWithMargins="0">
    <oddFooter>&amp;L&amp;6All prices listed are in Australian Dollars.	Price including GST is based on Australian GST rates.	Prices exclude freight and are subject to Somfy's Terms and Conditions of Trade.&amp;R&amp;6Page &amp;PEffective 1st March 2011Somfy Pty Limited</oddFooter>
  </headerFooter>
  <drawing r:id="rId2"/>
  <extLst>
    <ext xmlns:mx="http://schemas.microsoft.com/office/mac/excel/2008/main" uri="{64002731-A6B0-56B0-2670-7721B7C09600}">
      <mx:PLV Mode="0" OnePage="0" WScale="64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BXL290"/>
  <sheetViews>
    <sheetView zoomScale="70" zoomScaleNormal="70" workbookViewId="0">
      <pane xSplit="3" ySplit="3" topLeftCell="D4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7.1796875" defaultRowHeight="11.5" x14ac:dyDescent="0.25"/>
  <cols>
    <col min="1" max="1" width="6.26953125" style="2" customWidth="1"/>
    <col min="2" max="2" width="11" style="4" customWidth="1"/>
    <col min="3" max="3" width="48.7265625" style="3" customWidth="1"/>
    <col min="4" max="5" width="7.7265625" style="2" customWidth="1"/>
    <col min="6" max="6" width="9.7265625" style="5" customWidth="1"/>
    <col min="7" max="7" width="13" style="5" bestFit="1" customWidth="1"/>
    <col min="8" max="9" width="9.7265625" style="5" customWidth="1"/>
    <col min="10" max="15" width="7.7265625" style="2" customWidth="1"/>
    <col min="16" max="16" width="11.453125" style="2" bestFit="1" customWidth="1"/>
    <col min="17" max="17" width="11.81640625" style="2" bestFit="1" customWidth="1"/>
    <col min="18" max="18" width="7.7265625" style="75" customWidth="1"/>
    <col min="19" max="16384" width="7.1796875" style="5"/>
  </cols>
  <sheetData>
    <row r="1" spans="1:18" s="167" customFormat="1" ht="78" customHeight="1" x14ac:dyDescent="0.25">
      <c r="A1" s="161"/>
      <c r="B1" s="162"/>
      <c r="C1" s="163"/>
      <c r="D1" s="161"/>
      <c r="E1" s="161"/>
      <c r="F1" s="164"/>
      <c r="G1" s="165"/>
      <c r="H1" s="165"/>
      <c r="I1" s="165"/>
      <c r="J1" s="161"/>
      <c r="K1" s="161"/>
      <c r="L1" s="161"/>
      <c r="M1" s="161"/>
      <c r="N1" s="161"/>
      <c r="O1" s="161"/>
      <c r="P1" s="161"/>
      <c r="Q1" s="161"/>
      <c r="R1" s="166"/>
    </row>
    <row r="2" spans="1:18" ht="9" customHeight="1" x14ac:dyDescent="0.25">
      <c r="G2" s="251"/>
      <c r="H2" s="38"/>
      <c r="I2" s="38"/>
    </row>
    <row r="3" spans="1:18" s="29" customFormat="1" ht="54" customHeight="1" x14ac:dyDescent="0.4">
      <c r="A3" s="36" t="s">
        <v>393</v>
      </c>
      <c r="B3" s="36" t="s">
        <v>381</v>
      </c>
      <c r="C3" s="36" t="s">
        <v>382</v>
      </c>
      <c r="D3" s="36" t="s">
        <v>368</v>
      </c>
      <c r="E3" s="36" t="s">
        <v>544</v>
      </c>
      <c r="F3" s="44" t="s">
        <v>671</v>
      </c>
      <c r="G3" s="36" t="s">
        <v>672</v>
      </c>
      <c r="H3" s="36" t="str">
        <f>'Customer Details'!$C2&amp;" Buy Price(ex GST)"</f>
        <v xml:space="preserve"> Buy Price(ex GST)</v>
      </c>
      <c r="I3" s="36" t="str">
        <f>'Customer Details'!$C2&amp;" Buy Price(inc GST)"</f>
        <v xml:space="preserve"> Buy Price(inc GST)</v>
      </c>
      <c r="J3" s="36" t="s">
        <v>371</v>
      </c>
      <c r="K3" s="36" t="s">
        <v>372</v>
      </c>
      <c r="L3" s="36" t="s">
        <v>373</v>
      </c>
      <c r="M3" s="36" t="s">
        <v>380</v>
      </c>
      <c r="N3" s="36" t="s">
        <v>374</v>
      </c>
      <c r="O3" s="36" t="s">
        <v>375</v>
      </c>
      <c r="P3" s="36" t="s">
        <v>376</v>
      </c>
      <c r="Q3" s="36" t="s">
        <v>377</v>
      </c>
      <c r="R3" s="76" t="s">
        <v>449</v>
      </c>
    </row>
    <row r="4" spans="1:18" s="179" customFormat="1" ht="24" customHeight="1" x14ac:dyDescent="0.25">
      <c r="A4" s="168"/>
      <c r="B4" s="169" t="s">
        <v>394</v>
      </c>
      <c r="C4" s="170"/>
      <c r="D4" s="171"/>
      <c r="E4" s="171"/>
      <c r="F4" s="172"/>
      <c r="G4" s="173"/>
      <c r="H4" s="174"/>
      <c r="I4" s="175"/>
      <c r="J4" s="176"/>
      <c r="K4" s="176"/>
      <c r="L4" s="176"/>
      <c r="M4" s="176"/>
      <c r="N4" s="176"/>
      <c r="O4" s="176"/>
      <c r="P4" s="176"/>
      <c r="Q4" s="177"/>
      <c r="R4" s="178"/>
    </row>
    <row r="5" spans="1:18" s="192" customFormat="1" ht="24" customHeight="1" x14ac:dyDescent="0.25">
      <c r="A5" s="183"/>
      <c r="B5" s="184" t="s">
        <v>345</v>
      </c>
      <c r="C5" s="185"/>
      <c r="D5" s="186"/>
      <c r="E5" s="186"/>
      <c r="F5" s="187"/>
      <c r="G5" s="187"/>
      <c r="H5" s="188"/>
      <c r="I5" s="187"/>
      <c r="J5" s="189"/>
      <c r="K5" s="189"/>
      <c r="L5" s="189"/>
      <c r="M5" s="189"/>
      <c r="N5" s="189"/>
      <c r="O5" s="189"/>
      <c r="P5" s="189"/>
      <c r="Q5" s="190"/>
      <c r="R5" s="191"/>
    </row>
    <row r="6" spans="1:18" ht="12" customHeight="1" x14ac:dyDescent="0.25">
      <c r="A6" s="58" t="s">
        <v>111</v>
      </c>
      <c r="B6" s="59">
        <v>9018589</v>
      </c>
      <c r="C6" s="60" t="s">
        <v>346</v>
      </c>
      <c r="D6" s="58">
        <v>5</v>
      </c>
      <c r="E6" s="58"/>
      <c r="F6" s="61">
        <v>8.5324000000000009</v>
      </c>
      <c r="G6" s="61">
        <f>F6*1.1</f>
        <v>9.3856400000000022</v>
      </c>
      <c r="H6" s="61">
        <f>IFERROR(F6*(1-R6),"")</f>
        <v>8.5324000000000009</v>
      </c>
      <c r="I6" s="61">
        <f>IFERROR(H6*1.1,"")</f>
        <v>9.3856400000000022</v>
      </c>
      <c r="J6" s="62" t="s">
        <v>378</v>
      </c>
      <c r="K6" s="58"/>
      <c r="L6" s="58"/>
      <c r="M6" s="58"/>
      <c r="N6" s="58"/>
      <c r="O6" s="58"/>
      <c r="P6" s="58"/>
      <c r="Q6" s="58"/>
      <c r="R6" s="81">
        <f>IFERROR(VLOOKUP(A6,'Customer Details'!$A$4:$C$11,3,FALSE),"")</f>
        <v>0</v>
      </c>
    </row>
    <row r="7" spans="1:18" ht="12" customHeight="1" x14ac:dyDescent="0.25">
      <c r="A7" s="58" t="s">
        <v>111</v>
      </c>
      <c r="B7" s="59">
        <v>9017470</v>
      </c>
      <c r="C7" s="60" t="s">
        <v>347</v>
      </c>
      <c r="D7" s="58">
        <v>5</v>
      </c>
      <c r="E7" s="58"/>
      <c r="F7" s="61">
        <v>3.2896000000000001</v>
      </c>
      <c r="G7" s="61">
        <f t="shared" ref="G7:G37" si="0">F7*1.1</f>
        <v>3.6185600000000004</v>
      </c>
      <c r="H7" s="61">
        <f t="shared" ref="H7:H19" si="1">IFERROR(F7*(1-R7),"")</f>
        <v>3.2896000000000001</v>
      </c>
      <c r="I7" s="61">
        <f t="shared" ref="I7:I82" si="2">IFERROR(H7*1.1,"")</f>
        <v>3.6185600000000004</v>
      </c>
      <c r="J7" s="62" t="s">
        <v>378</v>
      </c>
      <c r="K7" s="58"/>
      <c r="L7" s="58"/>
      <c r="M7" s="58"/>
      <c r="N7" s="58"/>
      <c r="O7" s="58"/>
      <c r="P7" s="58"/>
      <c r="Q7" s="58"/>
      <c r="R7" s="81">
        <f>IFERROR(VLOOKUP(A7,'Customer Details'!$A$4:$C$11,3,FALSE),"")</f>
        <v>0</v>
      </c>
    </row>
    <row r="8" spans="1:18" ht="12" customHeight="1" x14ac:dyDescent="0.25">
      <c r="A8" s="2" t="s">
        <v>111</v>
      </c>
      <c r="B8" s="4">
        <v>9018588</v>
      </c>
      <c r="C8" s="3" t="s">
        <v>348</v>
      </c>
      <c r="D8" s="2">
        <v>1</v>
      </c>
      <c r="F8" s="28">
        <v>1.1308</v>
      </c>
      <c r="G8" s="28">
        <f t="shared" si="0"/>
        <v>1.2438800000000001</v>
      </c>
      <c r="H8" s="28">
        <f t="shared" si="1"/>
        <v>1.1308</v>
      </c>
      <c r="I8" s="28">
        <f>IFERROR(H8*1.1,"")</f>
        <v>1.2438800000000001</v>
      </c>
      <c r="J8" s="32" t="s">
        <v>378</v>
      </c>
      <c r="R8" s="75">
        <f>IFERROR(VLOOKUP(A8,'Customer Details'!$A$4:$C$11,3,FALSE),"")</f>
        <v>0</v>
      </c>
    </row>
    <row r="9" spans="1:18" ht="12" customHeight="1" x14ac:dyDescent="0.25">
      <c r="A9" s="2" t="s">
        <v>111</v>
      </c>
      <c r="B9" s="4">
        <v>9018598</v>
      </c>
      <c r="C9" s="3" t="s">
        <v>349</v>
      </c>
      <c r="D9" s="2">
        <v>1</v>
      </c>
      <c r="F9" s="28">
        <v>8.5324000000000009</v>
      </c>
      <c r="G9" s="28">
        <f t="shared" si="0"/>
        <v>9.3856400000000022</v>
      </c>
      <c r="H9" s="28">
        <f t="shared" si="1"/>
        <v>8.5324000000000009</v>
      </c>
      <c r="I9" s="28">
        <f>IFERROR(H9*1.1,"")</f>
        <v>9.3856400000000022</v>
      </c>
      <c r="J9" s="32" t="s">
        <v>378</v>
      </c>
      <c r="R9" s="75">
        <f>IFERROR(VLOOKUP(A9,'Customer Details'!$A$4:$C$11,3,FALSE),"")</f>
        <v>0</v>
      </c>
    </row>
    <row r="10" spans="1:18" ht="12" customHeight="1" x14ac:dyDescent="0.25">
      <c r="A10" s="2" t="s">
        <v>111</v>
      </c>
      <c r="B10" s="4">
        <v>9018475</v>
      </c>
      <c r="C10" s="3" t="s">
        <v>530</v>
      </c>
      <c r="D10" s="2">
        <v>1</v>
      </c>
      <c r="F10" s="28">
        <v>1.1308</v>
      </c>
      <c r="G10" s="28">
        <f t="shared" si="0"/>
        <v>1.2438800000000001</v>
      </c>
      <c r="H10" s="28">
        <f t="shared" si="1"/>
        <v>1.1308</v>
      </c>
      <c r="I10" s="28">
        <f>IFERROR(H10*1.1,"")</f>
        <v>1.2438800000000001</v>
      </c>
      <c r="J10" s="32" t="s">
        <v>378</v>
      </c>
      <c r="R10" s="75">
        <f>IFERROR(VLOOKUP(A10,'Customer Details'!$A$4:$C$11,3,FALSE),"")</f>
        <v>0</v>
      </c>
    </row>
    <row r="11" spans="1:18" ht="12" customHeight="1" x14ac:dyDescent="0.25">
      <c r="A11" s="2" t="s">
        <v>111</v>
      </c>
      <c r="B11" s="3">
        <v>9018477</v>
      </c>
      <c r="C11" s="5" t="s">
        <v>531</v>
      </c>
      <c r="D11" s="2">
        <v>1</v>
      </c>
      <c r="F11" s="28">
        <v>8.5324000000000009</v>
      </c>
      <c r="G11" s="28">
        <f t="shared" si="0"/>
        <v>9.3856400000000022</v>
      </c>
      <c r="H11" s="28">
        <f t="shared" si="1"/>
        <v>8.5324000000000009</v>
      </c>
      <c r="I11" s="28">
        <f>IFERROR(H11*1.1,"")</f>
        <v>9.3856400000000022</v>
      </c>
      <c r="J11" s="32" t="s">
        <v>378</v>
      </c>
      <c r="R11" s="75">
        <f>IFERROR(VLOOKUP(A9,'Customer Details'!$A$4:$C$11,3,FALSE),"")</f>
        <v>0</v>
      </c>
    </row>
    <row r="12" spans="1:18" s="194" customFormat="1" ht="24" customHeight="1" x14ac:dyDescent="0.25">
      <c r="A12" s="193"/>
      <c r="B12" s="184" t="s">
        <v>566</v>
      </c>
      <c r="D12" s="193"/>
      <c r="E12" s="193"/>
      <c r="F12" s="195"/>
      <c r="G12" s="195"/>
      <c r="H12" s="195"/>
      <c r="I12" s="195"/>
      <c r="J12" s="196"/>
      <c r="K12" s="193"/>
      <c r="L12" s="193"/>
      <c r="M12" s="193"/>
      <c r="N12" s="193"/>
      <c r="O12" s="193"/>
      <c r="P12" s="193"/>
      <c r="Q12" s="193"/>
      <c r="R12" s="197"/>
    </row>
    <row r="13" spans="1:18" ht="12" customHeight="1" x14ac:dyDescent="0.25">
      <c r="A13" s="2" t="s">
        <v>111</v>
      </c>
      <c r="B13" s="3">
        <v>9020675</v>
      </c>
      <c r="C13" s="5" t="s">
        <v>537</v>
      </c>
      <c r="D13" s="2">
        <v>1</v>
      </c>
      <c r="F13" s="84">
        <v>6.9904000000000002</v>
      </c>
      <c r="G13" s="84">
        <f t="shared" si="0"/>
        <v>7.6894400000000012</v>
      </c>
      <c r="H13" s="84">
        <f t="shared" si="1"/>
        <v>6.9904000000000002</v>
      </c>
      <c r="I13" s="84">
        <f t="shared" ref="I13:I19" si="3">IFERROR(H13*1.1,"")</f>
        <v>7.6894400000000012</v>
      </c>
      <c r="J13" s="32" t="s">
        <v>378</v>
      </c>
      <c r="R13" s="75">
        <f>IFERROR(VLOOKUP(A13,'Customer Details'!$A$4:$C$11,3,FALSE),"")</f>
        <v>0</v>
      </c>
    </row>
    <row r="14" spans="1:18" ht="12" customHeight="1" x14ac:dyDescent="0.25">
      <c r="A14" s="2" t="s">
        <v>111</v>
      </c>
      <c r="B14" s="3">
        <v>9021018</v>
      </c>
      <c r="C14" s="5" t="s">
        <v>541</v>
      </c>
      <c r="D14" s="2">
        <v>1</v>
      </c>
      <c r="F14" s="84">
        <v>9.6631999999999998</v>
      </c>
      <c r="G14" s="84">
        <f t="shared" si="0"/>
        <v>10.629520000000001</v>
      </c>
      <c r="H14" s="84">
        <f t="shared" si="1"/>
        <v>9.6631999999999998</v>
      </c>
      <c r="I14" s="84">
        <f t="shared" si="3"/>
        <v>10.629520000000001</v>
      </c>
      <c r="J14" s="32" t="s">
        <v>378</v>
      </c>
      <c r="R14" s="75">
        <f>IFERROR(VLOOKUP(A14,'Customer Details'!$A$4:$C$11,3,FALSE),"")</f>
        <v>0</v>
      </c>
    </row>
    <row r="15" spans="1:18" ht="12" customHeight="1" x14ac:dyDescent="0.25">
      <c r="A15" s="2" t="s">
        <v>111</v>
      </c>
      <c r="B15" s="3">
        <v>9021036</v>
      </c>
      <c r="C15" s="5" t="s">
        <v>542</v>
      </c>
      <c r="D15" s="2">
        <v>1</v>
      </c>
      <c r="F15" s="84">
        <v>9.6631999999999998</v>
      </c>
      <c r="G15" s="84">
        <f t="shared" si="0"/>
        <v>10.629520000000001</v>
      </c>
      <c r="H15" s="84">
        <f t="shared" si="1"/>
        <v>9.6631999999999998</v>
      </c>
      <c r="I15" s="84">
        <f t="shared" si="3"/>
        <v>10.629520000000001</v>
      </c>
      <c r="J15" s="32" t="s">
        <v>378</v>
      </c>
      <c r="R15" s="75">
        <f>IFERROR(VLOOKUP(A15,'Customer Details'!$A$4:$C$11,3,FALSE),"")</f>
        <v>0</v>
      </c>
    </row>
    <row r="16" spans="1:18" ht="12" customHeight="1" x14ac:dyDescent="0.25">
      <c r="A16" s="2" t="s">
        <v>111</v>
      </c>
      <c r="B16" s="3">
        <v>9021037</v>
      </c>
      <c r="C16" s="5" t="s">
        <v>652</v>
      </c>
      <c r="D16" s="2">
        <v>1</v>
      </c>
      <c r="F16" s="84">
        <v>10.6912</v>
      </c>
      <c r="G16" s="84">
        <f t="shared" si="0"/>
        <v>11.760320000000002</v>
      </c>
      <c r="H16" s="84">
        <f t="shared" si="1"/>
        <v>10.6912</v>
      </c>
      <c r="I16" s="84">
        <f t="shared" si="3"/>
        <v>11.760320000000002</v>
      </c>
      <c r="J16" s="32" t="s">
        <v>378</v>
      </c>
      <c r="R16" s="75">
        <f>IFERROR(VLOOKUP(A16,'Customer Details'!$A$4:$C$11,3,FALSE),"")</f>
        <v>0</v>
      </c>
    </row>
    <row r="17" spans="1:969 1940:1988" ht="12" customHeight="1" x14ac:dyDescent="0.25">
      <c r="A17" s="2" t="s">
        <v>111</v>
      </c>
      <c r="B17" s="3">
        <v>9020674</v>
      </c>
      <c r="C17" s="5" t="s">
        <v>713</v>
      </c>
      <c r="D17" s="2">
        <v>1</v>
      </c>
      <c r="F17" s="84">
        <v>6.9904000000000002</v>
      </c>
      <c r="G17" s="84">
        <f t="shared" si="0"/>
        <v>7.6894400000000012</v>
      </c>
      <c r="H17" s="84">
        <f t="shared" si="1"/>
        <v>6.9904000000000002</v>
      </c>
      <c r="I17" s="84">
        <f t="shared" si="3"/>
        <v>7.6894400000000012</v>
      </c>
      <c r="J17" s="32" t="s">
        <v>378</v>
      </c>
      <c r="R17" s="75">
        <f>IFERROR(VLOOKUP(A17,'Customer Details'!$A$4:$C$11,3,FALSE),"")</f>
        <v>0</v>
      </c>
    </row>
    <row r="18" spans="1:969 1940:1988" ht="12" customHeight="1" x14ac:dyDescent="0.25">
      <c r="A18" s="2" t="s">
        <v>111</v>
      </c>
      <c r="B18" s="3">
        <v>9020676</v>
      </c>
      <c r="C18" s="5" t="s">
        <v>538</v>
      </c>
      <c r="D18" s="2">
        <v>1</v>
      </c>
      <c r="F18" s="84">
        <v>4.8315999999999999</v>
      </c>
      <c r="G18" s="84">
        <f t="shared" si="0"/>
        <v>5.3147600000000006</v>
      </c>
      <c r="H18" s="84">
        <f t="shared" si="1"/>
        <v>4.8315999999999999</v>
      </c>
      <c r="I18" s="84">
        <f t="shared" si="3"/>
        <v>5.3147600000000006</v>
      </c>
      <c r="J18" s="32" t="s">
        <v>378</v>
      </c>
      <c r="R18" s="75">
        <f>IFERROR(VLOOKUP(A18,'Customer Details'!$A$4:$C$11,3,FALSE),"")</f>
        <v>0</v>
      </c>
    </row>
    <row r="19" spans="1:969 1940:1988" ht="12" customHeight="1" x14ac:dyDescent="0.25">
      <c r="A19" s="2" t="s">
        <v>111</v>
      </c>
      <c r="B19" s="3">
        <v>9020699</v>
      </c>
      <c r="C19" s="5" t="s">
        <v>539</v>
      </c>
      <c r="D19" s="2">
        <v>1</v>
      </c>
      <c r="F19" s="84">
        <v>11.719200000000001</v>
      </c>
      <c r="G19" s="84">
        <f t="shared" si="0"/>
        <v>12.891120000000003</v>
      </c>
      <c r="H19" s="84">
        <f t="shared" si="1"/>
        <v>11.719200000000001</v>
      </c>
      <c r="I19" s="84">
        <f t="shared" si="3"/>
        <v>12.891120000000003</v>
      </c>
      <c r="J19" s="32" t="s">
        <v>378</v>
      </c>
      <c r="R19" s="75">
        <f>IFERROR(VLOOKUP(A19,'Customer Details'!$A$4:$C$11,3,FALSE),"")</f>
        <v>0</v>
      </c>
    </row>
    <row r="20" spans="1:969 1940:1988" s="192" customFormat="1" ht="24" customHeight="1" x14ac:dyDescent="0.25">
      <c r="A20" s="183"/>
      <c r="B20" s="184" t="s">
        <v>27</v>
      </c>
      <c r="C20" s="185"/>
      <c r="D20" s="186"/>
      <c r="E20" s="186"/>
      <c r="F20" s="187"/>
      <c r="G20" s="187"/>
      <c r="H20" s="188"/>
      <c r="I20" s="187"/>
      <c r="J20" s="189"/>
      <c r="K20" s="189"/>
      <c r="L20" s="189"/>
      <c r="M20" s="189"/>
      <c r="N20" s="189"/>
      <c r="O20" s="189"/>
      <c r="P20" s="189"/>
      <c r="Q20" s="190"/>
      <c r="R20" s="191" t="str">
        <f>IFERROR(VLOOKUP(A20,'Customer Details'!$A$4:$C$11,3,FALSE),"")</f>
        <v/>
      </c>
    </row>
    <row r="21" spans="1:969 1940:1988" s="46" customFormat="1" ht="12" customHeight="1" x14ac:dyDescent="0.25">
      <c r="A21" s="58" t="s">
        <v>111</v>
      </c>
      <c r="B21" s="59">
        <v>9016654</v>
      </c>
      <c r="C21" s="60" t="s">
        <v>323</v>
      </c>
      <c r="D21" s="58">
        <v>1</v>
      </c>
      <c r="E21" s="58" t="s">
        <v>545</v>
      </c>
      <c r="F21" s="61">
        <v>12.85</v>
      </c>
      <c r="G21" s="61">
        <f t="shared" si="0"/>
        <v>14.135000000000002</v>
      </c>
      <c r="H21" s="61">
        <f t="shared" ref="H21:H31" si="4">IFERROR(F21*(1-R21),"")</f>
        <v>12.85</v>
      </c>
      <c r="I21" s="61">
        <f t="shared" si="2"/>
        <v>14.135000000000002</v>
      </c>
      <c r="J21" s="62" t="s">
        <v>378</v>
      </c>
      <c r="K21" s="62" t="s">
        <v>378</v>
      </c>
      <c r="L21" s="58"/>
      <c r="M21" s="58"/>
      <c r="N21" s="58"/>
      <c r="O21" s="58"/>
      <c r="P21" s="58"/>
      <c r="Q21" s="58"/>
      <c r="R21" s="81">
        <f>IFERROR(VLOOKUP(A21,'Customer Details'!$A$4:$C$11,3,FALSE),"")</f>
        <v>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</row>
    <row r="22" spans="1:969 1940:1988" ht="12" customHeight="1" x14ac:dyDescent="0.25">
      <c r="A22" s="2" t="s">
        <v>111</v>
      </c>
      <c r="B22" s="4">
        <v>9147544</v>
      </c>
      <c r="C22" s="3" t="s">
        <v>162</v>
      </c>
      <c r="D22" s="2">
        <v>1</v>
      </c>
      <c r="F22" s="28">
        <v>5.3456000000000001</v>
      </c>
      <c r="G22" s="28">
        <f t="shared" si="0"/>
        <v>5.8801600000000009</v>
      </c>
      <c r="H22" s="28">
        <f t="shared" si="4"/>
        <v>5.3456000000000001</v>
      </c>
      <c r="I22" s="28">
        <f t="shared" si="2"/>
        <v>5.8801600000000009</v>
      </c>
      <c r="J22" s="32" t="s">
        <v>378</v>
      </c>
      <c r="K22" s="32" t="s">
        <v>378</v>
      </c>
      <c r="R22" s="75">
        <f>IFERROR(VLOOKUP(A22,'Customer Details'!$A$4:$C$11,3,FALSE),"")</f>
        <v>0</v>
      </c>
    </row>
    <row r="23" spans="1:969 1940:1988" ht="12" customHeight="1" x14ac:dyDescent="0.25">
      <c r="A23" s="2" t="s">
        <v>111</v>
      </c>
      <c r="B23" s="4">
        <v>9147330</v>
      </c>
      <c r="C23" s="3" t="s">
        <v>91</v>
      </c>
      <c r="D23" s="2">
        <v>1</v>
      </c>
      <c r="F23" s="28">
        <v>5.3456000000000001</v>
      </c>
      <c r="G23" s="28">
        <f t="shared" si="0"/>
        <v>5.8801600000000009</v>
      </c>
      <c r="H23" s="28">
        <f t="shared" si="4"/>
        <v>5.3456000000000001</v>
      </c>
      <c r="I23" s="28">
        <f t="shared" si="2"/>
        <v>5.8801600000000009</v>
      </c>
      <c r="J23" s="32" t="s">
        <v>378</v>
      </c>
      <c r="K23" s="32" t="s">
        <v>378</v>
      </c>
      <c r="R23" s="75">
        <f>IFERROR(VLOOKUP(A23,'Customer Details'!$A$4:$C$11,3,FALSE),"")</f>
        <v>0</v>
      </c>
    </row>
    <row r="24" spans="1:969 1940:1988" s="46" customFormat="1" ht="12" customHeight="1" x14ac:dyDescent="0.25">
      <c r="A24" s="58" t="s">
        <v>111</v>
      </c>
      <c r="B24" s="59">
        <v>9500344</v>
      </c>
      <c r="C24" s="60" t="s">
        <v>100</v>
      </c>
      <c r="D24" s="58">
        <v>1</v>
      </c>
      <c r="E24" s="58" t="s">
        <v>546</v>
      </c>
      <c r="F24" s="61">
        <v>5.3456000000000001</v>
      </c>
      <c r="G24" s="61">
        <f t="shared" si="0"/>
        <v>5.8801600000000009</v>
      </c>
      <c r="H24" s="61">
        <f t="shared" si="4"/>
        <v>5.3456000000000001</v>
      </c>
      <c r="I24" s="61">
        <f t="shared" si="2"/>
        <v>5.8801600000000009</v>
      </c>
      <c r="J24" s="62"/>
      <c r="K24" s="62" t="s">
        <v>378</v>
      </c>
      <c r="L24" s="58"/>
      <c r="M24" s="58"/>
      <c r="N24" s="58"/>
      <c r="O24" s="58"/>
      <c r="P24" s="62" t="s">
        <v>378</v>
      </c>
      <c r="Q24" s="58"/>
      <c r="R24" s="81">
        <f>IFERROR(VLOOKUP(A24,'Customer Details'!$A$4:$C$11,3,FALSE),"")</f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</row>
    <row r="25" spans="1:969 1940:1988" s="46" customFormat="1" ht="12" customHeight="1" x14ac:dyDescent="0.25">
      <c r="A25" s="58" t="s">
        <v>111</v>
      </c>
      <c r="B25" s="59">
        <v>9132145</v>
      </c>
      <c r="C25" s="60" t="s">
        <v>99</v>
      </c>
      <c r="D25" s="58">
        <v>1</v>
      </c>
      <c r="E25" s="58" t="s">
        <v>545</v>
      </c>
      <c r="F25" s="61">
        <v>5.3456000000000001</v>
      </c>
      <c r="G25" s="61">
        <f t="shared" si="0"/>
        <v>5.8801600000000009</v>
      </c>
      <c r="H25" s="61">
        <f t="shared" si="4"/>
        <v>5.3456000000000001</v>
      </c>
      <c r="I25" s="61">
        <f t="shared" si="2"/>
        <v>5.8801600000000009</v>
      </c>
      <c r="J25" s="62"/>
      <c r="K25" s="62" t="s">
        <v>378</v>
      </c>
      <c r="L25" s="58"/>
      <c r="M25" s="58"/>
      <c r="N25" s="58"/>
      <c r="O25" s="58"/>
      <c r="P25" s="62" t="s">
        <v>378</v>
      </c>
      <c r="Q25" s="58"/>
      <c r="R25" s="81">
        <f>IFERROR(VLOOKUP(A25,'Customer Details'!$A$4:$C$11,3,FALSE),"")</f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</row>
    <row r="26" spans="1:969 1940:1988" ht="12" customHeight="1" x14ac:dyDescent="0.25">
      <c r="A26" s="2" t="s">
        <v>111</v>
      </c>
      <c r="B26" s="4">
        <v>9147545</v>
      </c>
      <c r="C26" s="3" t="s">
        <v>98</v>
      </c>
      <c r="D26" s="2">
        <v>1</v>
      </c>
      <c r="F26" s="28">
        <v>5.3456000000000001</v>
      </c>
      <c r="G26" s="28">
        <f t="shared" si="0"/>
        <v>5.8801600000000009</v>
      </c>
      <c r="H26" s="28">
        <f t="shared" si="4"/>
        <v>5.3456000000000001</v>
      </c>
      <c r="I26" s="28">
        <f t="shared" si="2"/>
        <v>5.8801600000000009</v>
      </c>
      <c r="J26" s="32"/>
      <c r="K26" s="32"/>
      <c r="P26" s="32" t="s">
        <v>378</v>
      </c>
      <c r="R26" s="75">
        <f>IFERROR(VLOOKUP(A26,'Customer Details'!$A$4:$C$11,3,FALSE),"")</f>
        <v>0</v>
      </c>
    </row>
    <row r="27" spans="1:969 1940:1988" ht="12" customHeight="1" x14ac:dyDescent="0.25">
      <c r="A27" s="2" t="s">
        <v>111</v>
      </c>
      <c r="B27" s="4">
        <v>9147327</v>
      </c>
      <c r="C27" s="3" t="s">
        <v>97</v>
      </c>
      <c r="D27" s="2">
        <v>1</v>
      </c>
      <c r="F27" s="28">
        <v>5.3456000000000001</v>
      </c>
      <c r="G27" s="28">
        <f t="shared" si="0"/>
        <v>5.8801600000000009</v>
      </c>
      <c r="H27" s="28">
        <f t="shared" si="4"/>
        <v>5.3456000000000001</v>
      </c>
      <c r="I27" s="28">
        <f t="shared" si="2"/>
        <v>5.8801600000000009</v>
      </c>
      <c r="J27" s="32"/>
      <c r="K27" s="32"/>
      <c r="P27" s="32" t="s">
        <v>378</v>
      </c>
      <c r="R27" s="75">
        <f>IFERROR(VLOOKUP(A27,'Customer Details'!$A$4:$C$11,3,FALSE),"")</f>
        <v>0</v>
      </c>
    </row>
    <row r="28" spans="1:969 1940:1988" s="46" customFormat="1" ht="12" customHeight="1" x14ac:dyDescent="0.25">
      <c r="A28" s="58" t="s">
        <v>450</v>
      </c>
      <c r="B28" s="59">
        <v>9017581</v>
      </c>
      <c r="C28" s="60" t="s">
        <v>350</v>
      </c>
      <c r="D28" s="58">
        <v>5</v>
      </c>
      <c r="E28" s="58"/>
      <c r="F28" s="61">
        <v>3.2896000000000001</v>
      </c>
      <c r="G28" s="61">
        <f t="shared" si="0"/>
        <v>3.6185600000000004</v>
      </c>
      <c r="H28" s="61">
        <f t="shared" si="4"/>
        <v>3.2896000000000001</v>
      </c>
      <c r="I28" s="61">
        <f t="shared" si="2"/>
        <v>3.6185600000000004</v>
      </c>
      <c r="J28" s="62" t="s">
        <v>378</v>
      </c>
      <c r="K28" s="62" t="s">
        <v>378</v>
      </c>
      <c r="L28" s="58"/>
      <c r="M28" s="58"/>
      <c r="N28" s="58"/>
      <c r="O28" s="58"/>
      <c r="P28" s="58"/>
      <c r="Q28" s="58"/>
      <c r="R28" s="81">
        <f>IFERROR(VLOOKUP(A28,'Customer Details'!$A$4:$C$11,3,FALSE),"")</f>
        <v>0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</row>
    <row r="29" spans="1:969 1940:1988" s="46" customFormat="1" ht="12" customHeight="1" x14ac:dyDescent="0.25">
      <c r="A29" s="58" t="s">
        <v>450</v>
      </c>
      <c r="B29" s="59">
        <v>9017582</v>
      </c>
      <c r="C29" s="60" t="s">
        <v>351</v>
      </c>
      <c r="D29" s="58">
        <v>5</v>
      </c>
      <c r="E29" s="58"/>
      <c r="F29" s="61">
        <v>2.1588000000000003</v>
      </c>
      <c r="G29" s="61">
        <f t="shared" si="0"/>
        <v>2.3746800000000006</v>
      </c>
      <c r="H29" s="61">
        <f t="shared" si="4"/>
        <v>2.1588000000000003</v>
      </c>
      <c r="I29" s="61">
        <f t="shared" si="2"/>
        <v>2.3746800000000006</v>
      </c>
      <c r="J29" s="62" t="s">
        <v>378</v>
      </c>
      <c r="K29" s="62" t="s">
        <v>378</v>
      </c>
      <c r="L29" s="58"/>
      <c r="M29" s="58"/>
      <c r="N29" s="58"/>
      <c r="O29" s="58"/>
      <c r="P29" s="58"/>
      <c r="Q29" s="58"/>
      <c r="R29" s="81">
        <f>IFERROR(VLOOKUP(A29,'Customer Details'!$A$4:$C$11,3,FALSE),"")</f>
        <v>0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</row>
    <row r="30" spans="1:969 1940:1988" ht="12" customHeight="1" x14ac:dyDescent="0.25">
      <c r="A30" s="2" t="s">
        <v>111</v>
      </c>
      <c r="B30" s="4">
        <v>9132138</v>
      </c>
      <c r="C30" s="3" t="s">
        <v>65</v>
      </c>
      <c r="D30" s="2">
        <v>1</v>
      </c>
      <c r="E30" s="2" t="s">
        <v>545</v>
      </c>
      <c r="F30" s="28">
        <v>5.3456000000000001</v>
      </c>
      <c r="G30" s="28">
        <f t="shared" si="0"/>
        <v>5.8801600000000009</v>
      </c>
      <c r="H30" s="28">
        <f t="shared" si="4"/>
        <v>5.3456000000000001</v>
      </c>
      <c r="I30" s="28">
        <f t="shared" si="2"/>
        <v>5.8801600000000009</v>
      </c>
      <c r="J30" s="32" t="s">
        <v>378</v>
      </c>
      <c r="K30" s="32" t="s">
        <v>378</v>
      </c>
      <c r="R30" s="75">
        <f>IFERROR(VLOOKUP(A30,'Customer Details'!$A$4:$C$11,3,FALSE),"")</f>
        <v>0</v>
      </c>
    </row>
    <row r="31" spans="1:969 1940:1988" ht="12" customHeight="1" x14ac:dyDescent="0.25">
      <c r="A31" s="2" t="s">
        <v>111</v>
      </c>
      <c r="B31" s="4">
        <v>9132139</v>
      </c>
      <c r="C31" s="3" t="s">
        <v>101</v>
      </c>
      <c r="D31" s="2">
        <v>1</v>
      </c>
      <c r="E31" s="2" t="s">
        <v>545</v>
      </c>
      <c r="F31" s="28">
        <v>5.3456000000000001</v>
      </c>
      <c r="G31" s="28">
        <f t="shared" si="0"/>
        <v>5.8801600000000009</v>
      </c>
      <c r="H31" s="28">
        <f t="shared" si="4"/>
        <v>5.3456000000000001</v>
      </c>
      <c r="I31" s="28">
        <f t="shared" si="2"/>
        <v>5.8801600000000009</v>
      </c>
      <c r="J31" s="32" t="s">
        <v>378</v>
      </c>
      <c r="K31" s="32" t="s">
        <v>378</v>
      </c>
      <c r="R31" s="75">
        <f>IFERROR(VLOOKUP(A31,'Customer Details'!$A$4:$C$11,3,FALSE),"")</f>
        <v>0</v>
      </c>
    </row>
    <row r="32" spans="1:969 1940:1988" s="192" customFormat="1" ht="24" customHeight="1" x14ac:dyDescent="0.25">
      <c r="A32" s="183"/>
      <c r="B32" s="184" t="s">
        <v>21</v>
      </c>
      <c r="C32" s="185"/>
      <c r="D32" s="186"/>
      <c r="E32" s="186"/>
      <c r="F32" s="187"/>
      <c r="G32" s="187"/>
      <c r="H32" s="188"/>
      <c r="I32" s="187"/>
      <c r="J32" s="189"/>
      <c r="K32" s="189"/>
      <c r="L32" s="189"/>
      <c r="M32" s="189"/>
      <c r="N32" s="189"/>
      <c r="O32" s="189"/>
      <c r="P32" s="189"/>
      <c r="Q32" s="190"/>
      <c r="R32" s="191"/>
    </row>
    <row r="33" spans="1:969 1940:1988" ht="12" customHeight="1" x14ac:dyDescent="0.25">
      <c r="A33" s="2" t="s">
        <v>111</v>
      </c>
      <c r="B33" s="4">
        <v>9206088</v>
      </c>
      <c r="C33" s="3" t="s">
        <v>291</v>
      </c>
      <c r="D33" s="2">
        <v>1</v>
      </c>
      <c r="F33" s="28">
        <v>5.3456000000000001</v>
      </c>
      <c r="G33" s="28">
        <f t="shared" si="0"/>
        <v>5.8801600000000009</v>
      </c>
      <c r="H33" s="28">
        <f t="shared" ref="H33:H75" si="5">IFERROR(F33*(1-R33),"")</f>
        <v>5.3456000000000001</v>
      </c>
      <c r="I33" s="28">
        <f t="shared" si="2"/>
        <v>5.8801600000000009</v>
      </c>
      <c r="J33" s="32" t="s">
        <v>378</v>
      </c>
      <c r="K33" s="32"/>
      <c r="M33" s="32" t="s">
        <v>378</v>
      </c>
      <c r="O33" s="32" t="s">
        <v>378</v>
      </c>
      <c r="P33" s="32" t="s">
        <v>378</v>
      </c>
      <c r="R33" s="75">
        <f>IFERROR(VLOOKUP(A33,'Customer Details'!$A$4:$C$11,3,FALSE),"")</f>
        <v>0</v>
      </c>
    </row>
    <row r="34" spans="1:969 1940:1988" ht="12" customHeight="1" x14ac:dyDescent="0.25">
      <c r="C34" s="3" t="s">
        <v>62</v>
      </c>
      <c r="F34" s="28"/>
      <c r="G34" s="28">
        <f t="shared" si="0"/>
        <v>0</v>
      </c>
      <c r="H34" s="28" t="str">
        <f t="shared" si="5"/>
        <v/>
      </c>
      <c r="I34" s="28" t="str">
        <f t="shared" si="2"/>
        <v/>
      </c>
      <c r="J34" s="32"/>
      <c r="K34" s="32"/>
      <c r="M34" s="32" t="s">
        <v>378</v>
      </c>
      <c r="O34" s="32" t="s">
        <v>378</v>
      </c>
      <c r="P34" s="32" t="s">
        <v>378</v>
      </c>
      <c r="R34" s="75" t="str">
        <f>IFERROR(VLOOKUP(A34,'Customer Details'!$A$4:$C$11,3,FALSE),"")</f>
        <v/>
      </c>
    </row>
    <row r="35" spans="1:969 1940:1988" s="46" customFormat="1" ht="12" customHeight="1" x14ac:dyDescent="0.25">
      <c r="A35" s="58" t="s">
        <v>111</v>
      </c>
      <c r="B35" s="59">
        <v>9704080</v>
      </c>
      <c r="C35" s="60" t="s">
        <v>292</v>
      </c>
      <c r="D35" s="58">
        <v>1</v>
      </c>
      <c r="E35" s="58" t="s">
        <v>545</v>
      </c>
      <c r="F35" s="61">
        <v>5.3456000000000001</v>
      </c>
      <c r="G35" s="61">
        <f t="shared" si="0"/>
        <v>5.8801600000000009</v>
      </c>
      <c r="H35" s="61">
        <f t="shared" si="5"/>
        <v>5.3456000000000001</v>
      </c>
      <c r="I35" s="61">
        <f t="shared" si="2"/>
        <v>5.8801600000000009</v>
      </c>
      <c r="J35" s="62" t="s">
        <v>378</v>
      </c>
      <c r="K35" s="62"/>
      <c r="L35" s="58"/>
      <c r="M35" s="62"/>
      <c r="N35" s="58"/>
      <c r="O35" s="62"/>
      <c r="P35" s="62"/>
      <c r="Q35" s="58"/>
      <c r="R35" s="81">
        <f>IFERROR(VLOOKUP(A35,'Customer Details'!$A$4:$C$11,3,FALSE),"")</f>
        <v>0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BVP35" s="5"/>
      <c r="BVQ35" s="5"/>
      <c r="BVR35" s="5"/>
      <c r="BVS35" s="5"/>
      <c r="BVT35" s="5"/>
      <c r="BVU35" s="5"/>
      <c r="BVV35" s="5"/>
      <c r="BVW35" s="5"/>
      <c r="BVX35" s="5"/>
      <c r="BVY35" s="5"/>
      <c r="BVZ35" s="5"/>
      <c r="BWA35" s="5"/>
      <c r="BWB35" s="5"/>
      <c r="BWC35" s="5"/>
      <c r="BWD35" s="5"/>
      <c r="BWE35" s="5"/>
      <c r="BWF35" s="5"/>
      <c r="BWG35" s="5"/>
      <c r="BWH35" s="5"/>
      <c r="BWI35" s="5"/>
      <c r="BWJ35" s="5"/>
      <c r="BWK35" s="5"/>
      <c r="BWL35" s="5"/>
      <c r="BWM35" s="5"/>
      <c r="BWN35" s="5"/>
      <c r="BWO35" s="5"/>
      <c r="BWP35" s="5"/>
      <c r="BWQ35" s="5"/>
      <c r="BWR35" s="5"/>
      <c r="BWS35" s="5"/>
      <c r="BWT35" s="5"/>
      <c r="BWU35" s="5"/>
      <c r="BWV35" s="5"/>
      <c r="BWW35" s="5"/>
      <c r="BWX35" s="5"/>
      <c r="BWY35" s="5"/>
      <c r="BWZ35" s="5"/>
      <c r="BXA35" s="5"/>
      <c r="BXB35" s="5"/>
      <c r="BXC35" s="5"/>
      <c r="BXD35" s="5"/>
      <c r="BXE35" s="5"/>
      <c r="BXF35" s="5"/>
      <c r="BXG35" s="5"/>
      <c r="BXH35" s="5"/>
      <c r="BXI35" s="5"/>
      <c r="BXJ35" s="5"/>
      <c r="BXK35" s="5"/>
      <c r="BXL35" s="5"/>
    </row>
    <row r="36" spans="1:969 1940:1988" s="46" customFormat="1" ht="12" customHeight="1" x14ac:dyDescent="0.25">
      <c r="A36" s="58"/>
      <c r="B36" s="59"/>
      <c r="C36" s="60" t="s">
        <v>62</v>
      </c>
      <c r="D36" s="58"/>
      <c r="E36" s="58"/>
      <c r="F36" s="61"/>
      <c r="G36" s="61"/>
      <c r="H36" s="61">
        <f t="shared" si="5"/>
        <v>0</v>
      </c>
      <c r="I36" s="61">
        <f t="shared" si="2"/>
        <v>0</v>
      </c>
      <c r="J36" s="62"/>
      <c r="K36" s="62"/>
      <c r="L36" s="58"/>
      <c r="M36" s="62"/>
      <c r="N36" s="58"/>
      <c r="O36" s="62"/>
      <c r="P36" s="62"/>
      <c r="Q36" s="58"/>
      <c r="R36" s="5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BVP36" s="5"/>
      <c r="BVQ36" s="5"/>
      <c r="BVR36" s="5"/>
      <c r="BVS36" s="5"/>
      <c r="BVT36" s="5"/>
      <c r="BVU36" s="5"/>
      <c r="BVV36" s="5"/>
      <c r="BVW36" s="5"/>
      <c r="BVX36" s="5"/>
      <c r="BVY36" s="5"/>
      <c r="BVZ36" s="5"/>
      <c r="BWA36" s="5"/>
      <c r="BWB36" s="5"/>
      <c r="BWC36" s="5"/>
      <c r="BWD36" s="5"/>
      <c r="BWE36" s="5"/>
      <c r="BWF36" s="5"/>
      <c r="BWG36" s="5"/>
      <c r="BWH36" s="5"/>
      <c r="BWI36" s="5"/>
      <c r="BWJ36" s="5"/>
      <c r="BWK36" s="5"/>
      <c r="BWL36" s="5"/>
      <c r="BWM36" s="5"/>
      <c r="BWN36" s="5"/>
      <c r="BWO36" s="5"/>
      <c r="BWP36" s="5"/>
      <c r="BWQ36" s="5"/>
      <c r="BWR36" s="5"/>
      <c r="BWS36" s="5"/>
      <c r="BWT36" s="5"/>
      <c r="BWU36" s="5"/>
      <c r="BWV36" s="5"/>
      <c r="BWW36" s="5"/>
      <c r="BWX36" s="5"/>
      <c r="BWY36" s="5"/>
      <c r="BWZ36" s="5"/>
      <c r="BXA36" s="5"/>
      <c r="BXB36" s="5"/>
      <c r="BXC36" s="5"/>
      <c r="BXD36" s="5"/>
      <c r="BXE36" s="5"/>
      <c r="BXF36" s="5"/>
      <c r="BXG36" s="5"/>
      <c r="BXH36" s="5"/>
      <c r="BXI36" s="5"/>
      <c r="BXJ36" s="5"/>
      <c r="BXK36" s="5"/>
      <c r="BXL36" s="5"/>
    </row>
    <row r="37" spans="1:969 1940:1988" ht="12" customHeight="1" x14ac:dyDescent="0.25">
      <c r="A37" s="2" t="s">
        <v>111</v>
      </c>
      <c r="B37" s="4">
        <v>9018455</v>
      </c>
      <c r="C37" s="3" t="s">
        <v>500</v>
      </c>
      <c r="D37" s="2">
        <v>1</v>
      </c>
      <c r="E37" s="2" t="s">
        <v>545</v>
      </c>
      <c r="F37" s="28">
        <v>9.6631999999999998</v>
      </c>
      <c r="G37" s="28">
        <f t="shared" si="0"/>
        <v>10.629520000000001</v>
      </c>
      <c r="H37" s="28">
        <f t="shared" si="5"/>
        <v>9.6631999999999998</v>
      </c>
      <c r="I37" s="28">
        <f t="shared" ref="I37" si="6">IFERROR(H37*1.1,"")</f>
        <v>10.629520000000001</v>
      </c>
      <c r="J37" s="32" t="s">
        <v>378</v>
      </c>
      <c r="K37" s="32"/>
      <c r="R37" s="75">
        <f>IFERROR(VLOOKUP(A37,'Customer Details'!$A$4:$C$11,3,FALSE),"")</f>
        <v>0</v>
      </c>
    </row>
    <row r="38" spans="1:969 1940:1988" ht="12" customHeight="1" x14ac:dyDescent="0.25">
      <c r="C38" s="3" t="s">
        <v>62</v>
      </c>
      <c r="F38" s="28"/>
      <c r="G38" s="28"/>
      <c r="H38" s="28" t="str">
        <f t="shared" si="5"/>
        <v/>
      </c>
      <c r="I38" s="28"/>
      <c r="J38" s="32"/>
      <c r="K38" s="32"/>
      <c r="R38" s="75" t="str">
        <f>IFERROR(VLOOKUP(A38,'Customer Details'!$A$4:$C$11,3,FALSE),"")</f>
        <v/>
      </c>
    </row>
    <row r="39" spans="1:969 1940:1988" s="46" customFormat="1" ht="12" customHeight="1" x14ac:dyDescent="0.25">
      <c r="A39" s="58" t="s">
        <v>111</v>
      </c>
      <c r="B39" s="59">
        <v>9751013</v>
      </c>
      <c r="C39" s="60" t="s">
        <v>63</v>
      </c>
      <c r="D39" s="58">
        <v>1</v>
      </c>
      <c r="E39" s="58"/>
      <c r="F39" s="61">
        <v>7.5044000000000004</v>
      </c>
      <c r="G39" s="61">
        <f t="shared" ref="G39:G75" si="7">F39*1.1</f>
        <v>8.2548400000000015</v>
      </c>
      <c r="H39" s="61">
        <f t="shared" si="5"/>
        <v>7.5044000000000004</v>
      </c>
      <c r="I39" s="61">
        <f t="shared" si="2"/>
        <v>8.2548400000000015</v>
      </c>
      <c r="J39" s="62" t="s">
        <v>378</v>
      </c>
      <c r="K39" s="62"/>
      <c r="L39" s="62" t="s">
        <v>378</v>
      </c>
      <c r="M39" s="62" t="s">
        <v>378</v>
      </c>
      <c r="N39" s="58"/>
      <c r="O39" s="58"/>
      <c r="P39" s="58"/>
      <c r="Q39" s="58"/>
      <c r="R39" s="81">
        <f>IFERROR(VLOOKUP(A39,'Customer Details'!$A$4:$C$11,3,FALSE),"")</f>
        <v>0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BVP39" s="5"/>
      <c r="BVQ39" s="5"/>
      <c r="BVR39" s="5"/>
      <c r="BVS39" s="5"/>
      <c r="BVT39" s="5"/>
      <c r="BVU39" s="5"/>
      <c r="BVV39" s="5"/>
      <c r="BVW39" s="5"/>
      <c r="BVX39" s="5"/>
      <c r="BVY39" s="5"/>
      <c r="BVZ39" s="5"/>
      <c r="BWA39" s="5"/>
      <c r="BWB39" s="5"/>
      <c r="BWC39" s="5"/>
      <c r="BWD39" s="5"/>
      <c r="BWE39" s="5"/>
      <c r="BWF39" s="5"/>
      <c r="BWG39" s="5"/>
      <c r="BWH39" s="5"/>
      <c r="BWI39" s="5"/>
      <c r="BWJ39" s="5"/>
      <c r="BWK39" s="5"/>
      <c r="BWL39" s="5"/>
      <c r="BWM39" s="5"/>
      <c r="BWN39" s="5"/>
      <c r="BWO39" s="5"/>
      <c r="BWP39" s="5"/>
      <c r="BWQ39" s="5"/>
      <c r="BWR39" s="5"/>
      <c r="BWS39" s="5"/>
      <c r="BWT39" s="5"/>
      <c r="BWU39" s="5"/>
      <c r="BWV39" s="5"/>
      <c r="BWW39" s="5"/>
      <c r="BWX39" s="5"/>
      <c r="BWY39" s="5"/>
      <c r="BWZ39" s="5"/>
      <c r="BXA39" s="5"/>
      <c r="BXB39" s="5"/>
      <c r="BXC39" s="5"/>
      <c r="BXD39" s="5"/>
      <c r="BXE39" s="5"/>
      <c r="BXF39" s="5"/>
      <c r="BXG39" s="5"/>
      <c r="BXH39" s="5"/>
      <c r="BXI39" s="5"/>
      <c r="BXJ39" s="5"/>
      <c r="BXK39" s="5"/>
      <c r="BXL39" s="5"/>
    </row>
    <row r="40" spans="1:969 1940:1988" s="46" customFormat="1" ht="12" customHeight="1" x14ac:dyDescent="0.25">
      <c r="A40" s="58" t="s">
        <v>111</v>
      </c>
      <c r="B40" s="59">
        <v>9707029</v>
      </c>
      <c r="C40" s="60" t="s">
        <v>64</v>
      </c>
      <c r="D40" s="58">
        <v>1</v>
      </c>
      <c r="E40" s="58"/>
      <c r="F40" s="61">
        <v>5.3456000000000001</v>
      </c>
      <c r="G40" s="61">
        <f t="shared" si="7"/>
        <v>5.8801600000000009</v>
      </c>
      <c r="H40" s="61">
        <f t="shared" si="5"/>
        <v>5.3456000000000001</v>
      </c>
      <c r="I40" s="61">
        <f t="shared" si="2"/>
        <v>5.8801600000000009</v>
      </c>
      <c r="J40" s="62" t="s">
        <v>378</v>
      </c>
      <c r="K40" s="62"/>
      <c r="L40" s="62" t="s">
        <v>378</v>
      </c>
      <c r="M40" s="62" t="s">
        <v>378</v>
      </c>
      <c r="N40" s="58"/>
      <c r="O40" s="58"/>
      <c r="P40" s="58"/>
      <c r="Q40" s="58"/>
      <c r="R40" s="81">
        <f>IFERROR(VLOOKUP(A40,'Customer Details'!$A$4:$C$11,3,FALSE),"")</f>
        <v>0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BVP40" s="5"/>
      <c r="BVQ40" s="5"/>
      <c r="BVR40" s="5"/>
      <c r="BVS40" s="5"/>
      <c r="BVT40" s="5"/>
      <c r="BVU40" s="5"/>
      <c r="BVV40" s="5"/>
      <c r="BVW40" s="5"/>
      <c r="BVX40" s="5"/>
      <c r="BVY40" s="5"/>
      <c r="BVZ40" s="5"/>
      <c r="BWA40" s="5"/>
      <c r="BWB40" s="5"/>
      <c r="BWC40" s="5"/>
      <c r="BWD40" s="5"/>
      <c r="BWE40" s="5"/>
      <c r="BWF40" s="5"/>
      <c r="BWG40" s="5"/>
      <c r="BWH40" s="5"/>
      <c r="BWI40" s="5"/>
      <c r="BWJ40" s="5"/>
      <c r="BWK40" s="5"/>
      <c r="BWL40" s="5"/>
      <c r="BWM40" s="5"/>
      <c r="BWN40" s="5"/>
      <c r="BWO40" s="5"/>
      <c r="BWP40" s="5"/>
      <c r="BWQ40" s="5"/>
      <c r="BWR40" s="5"/>
      <c r="BWS40" s="5"/>
      <c r="BWT40" s="5"/>
      <c r="BWU40" s="5"/>
      <c r="BWV40" s="5"/>
      <c r="BWW40" s="5"/>
      <c r="BWX40" s="5"/>
      <c r="BWY40" s="5"/>
      <c r="BWZ40" s="5"/>
      <c r="BXA40" s="5"/>
      <c r="BXB40" s="5"/>
      <c r="BXC40" s="5"/>
      <c r="BXD40" s="5"/>
      <c r="BXE40" s="5"/>
      <c r="BXF40" s="5"/>
      <c r="BXG40" s="5"/>
      <c r="BXH40" s="5"/>
      <c r="BXI40" s="5"/>
      <c r="BXJ40" s="5"/>
      <c r="BXK40" s="5"/>
      <c r="BXL40" s="5"/>
    </row>
    <row r="41" spans="1:969 1940:1988" ht="12" customHeight="1" x14ac:dyDescent="0.25">
      <c r="A41" s="2" t="s">
        <v>111</v>
      </c>
      <c r="B41" s="4">
        <v>9751001</v>
      </c>
      <c r="C41" s="3" t="s">
        <v>296</v>
      </c>
      <c r="D41" s="2">
        <v>1</v>
      </c>
      <c r="F41" s="28">
        <v>7.5044000000000004</v>
      </c>
      <c r="G41" s="28">
        <f t="shared" si="7"/>
        <v>8.2548400000000015</v>
      </c>
      <c r="H41" s="28">
        <f t="shared" si="5"/>
        <v>7.5044000000000004</v>
      </c>
      <c r="I41" s="28">
        <f t="shared" si="2"/>
        <v>8.2548400000000015</v>
      </c>
      <c r="J41" s="32"/>
      <c r="K41" s="32"/>
      <c r="L41" s="32"/>
      <c r="M41" s="32"/>
      <c r="P41" s="32" t="s">
        <v>378</v>
      </c>
      <c r="R41" s="75">
        <f>IFERROR(VLOOKUP(A41,'Customer Details'!$A$4:$C$11,3,FALSE),"")</f>
        <v>0</v>
      </c>
    </row>
    <row r="42" spans="1:969 1940:1988" ht="12" customHeight="1" x14ac:dyDescent="0.25">
      <c r="A42" s="2" t="s">
        <v>111</v>
      </c>
      <c r="B42" s="4">
        <v>9707025</v>
      </c>
      <c r="C42" s="3" t="s">
        <v>295</v>
      </c>
      <c r="D42" s="2">
        <v>1</v>
      </c>
      <c r="F42" s="28">
        <v>5.3456000000000001</v>
      </c>
      <c r="G42" s="28">
        <f t="shared" si="7"/>
        <v>5.8801600000000009</v>
      </c>
      <c r="H42" s="28">
        <f t="shared" si="5"/>
        <v>5.3456000000000001</v>
      </c>
      <c r="I42" s="28">
        <f t="shared" si="2"/>
        <v>5.8801600000000009</v>
      </c>
      <c r="J42" s="32"/>
      <c r="K42" s="32"/>
      <c r="L42" s="32"/>
      <c r="M42" s="32"/>
      <c r="P42" s="32" t="s">
        <v>378</v>
      </c>
      <c r="R42" s="75">
        <f>IFERROR(VLOOKUP(A42,'Customer Details'!$A$4:$C$11,3,FALSE),"")</f>
        <v>0</v>
      </c>
    </row>
    <row r="43" spans="1:969 1940:1988" s="46" customFormat="1" ht="12" customHeight="1" x14ac:dyDescent="0.25">
      <c r="A43" s="58" t="s">
        <v>111</v>
      </c>
      <c r="B43" s="59">
        <v>9751006</v>
      </c>
      <c r="C43" s="60" t="s">
        <v>335</v>
      </c>
      <c r="D43" s="58">
        <v>1</v>
      </c>
      <c r="E43" s="58"/>
      <c r="F43" s="61">
        <v>7.5044000000000004</v>
      </c>
      <c r="G43" s="61">
        <f t="shared" si="7"/>
        <v>8.2548400000000015</v>
      </c>
      <c r="H43" s="61">
        <f t="shared" si="5"/>
        <v>7.5044000000000004</v>
      </c>
      <c r="I43" s="61">
        <f t="shared" si="2"/>
        <v>8.2548400000000015</v>
      </c>
      <c r="J43" s="62" t="s">
        <v>378</v>
      </c>
      <c r="K43" s="62"/>
      <c r="L43" s="58"/>
      <c r="M43" s="62" t="s">
        <v>378</v>
      </c>
      <c r="N43" s="58"/>
      <c r="O43" s="58"/>
      <c r="P43" s="58"/>
      <c r="Q43" s="58"/>
      <c r="R43" s="81">
        <f>IFERROR(VLOOKUP(A43,'Customer Details'!$A$4:$C$11,3,FALSE),"")</f>
        <v>0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BVP43" s="5"/>
      <c r="BVQ43" s="5"/>
      <c r="BVR43" s="5"/>
      <c r="BVS43" s="5"/>
      <c r="BVT43" s="5"/>
      <c r="BVU43" s="5"/>
      <c r="BVV43" s="5"/>
      <c r="BVW43" s="5"/>
      <c r="BVX43" s="5"/>
      <c r="BVY43" s="5"/>
      <c r="BVZ43" s="5"/>
      <c r="BWA43" s="5"/>
      <c r="BWB43" s="5"/>
      <c r="BWC43" s="5"/>
      <c r="BWD43" s="5"/>
      <c r="BWE43" s="5"/>
      <c r="BWF43" s="5"/>
      <c r="BWG43" s="5"/>
      <c r="BWH43" s="5"/>
      <c r="BWI43" s="5"/>
      <c r="BWJ43" s="5"/>
      <c r="BWK43" s="5"/>
      <c r="BWL43" s="5"/>
      <c r="BWM43" s="5"/>
      <c r="BWN43" s="5"/>
      <c r="BWO43" s="5"/>
      <c r="BWP43" s="5"/>
      <c r="BWQ43" s="5"/>
      <c r="BWR43" s="5"/>
      <c r="BWS43" s="5"/>
      <c r="BWT43" s="5"/>
      <c r="BWU43" s="5"/>
      <c r="BWV43" s="5"/>
      <c r="BWW43" s="5"/>
      <c r="BWX43" s="5"/>
      <c r="BWY43" s="5"/>
      <c r="BWZ43" s="5"/>
      <c r="BXA43" s="5"/>
      <c r="BXB43" s="5"/>
      <c r="BXC43" s="5"/>
      <c r="BXD43" s="5"/>
      <c r="BXE43" s="5"/>
      <c r="BXF43" s="5"/>
      <c r="BXG43" s="5"/>
      <c r="BXH43" s="5"/>
      <c r="BXI43" s="5"/>
      <c r="BXJ43" s="5"/>
      <c r="BXK43" s="5"/>
      <c r="BXL43" s="5"/>
    </row>
    <row r="44" spans="1:969 1940:1988" s="46" customFormat="1" ht="12" customHeight="1" x14ac:dyDescent="0.25">
      <c r="A44" s="58" t="s">
        <v>111</v>
      </c>
      <c r="B44" s="59">
        <v>9707029</v>
      </c>
      <c r="C44" s="60" t="s">
        <v>336</v>
      </c>
      <c r="D44" s="58">
        <v>1</v>
      </c>
      <c r="E44" s="58"/>
      <c r="F44" s="61">
        <v>5.3456000000000001</v>
      </c>
      <c r="G44" s="61">
        <f t="shared" si="7"/>
        <v>5.8801600000000009</v>
      </c>
      <c r="H44" s="61">
        <f t="shared" si="5"/>
        <v>5.3456000000000001</v>
      </c>
      <c r="I44" s="61">
        <f t="shared" si="2"/>
        <v>5.8801600000000009</v>
      </c>
      <c r="J44" s="62" t="s">
        <v>378</v>
      </c>
      <c r="K44" s="62"/>
      <c r="L44" s="58"/>
      <c r="M44" s="62" t="s">
        <v>378</v>
      </c>
      <c r="N44" s="58"/>
      <c r="O44" s="58"/>
      <c r="P44" s="58"/>
      <c r="Q44" s="58"/>
      <c r="R44" s="81">
        <f>IFERROR(VLOOKUP(A44,'Customer Details'!$A$4:$C$11,3,FALSE),"")</f>
        <v>0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BVP44" s="5"/>
      <c r="BVQ44" s="5"/>
      <c r="BVR44" s="5"/>
      <c r="BVS44" s="5"/>
      <c r="BVT44" s="5"/>
      <c r="BVU44" s="5"/>
      <c r="BVV44" s="5"/>
      <c r="BVW44" s="5"/>
      <c r="BVX44" s="5"/>
      <c r="BVY44" s="5"/>
      <c r="BVZ44" s="5"/>
      <c r="BWA44" s="5"/>
      <c r="BWB44" s="5"/>
      <c r="BWC44" s="5"/>
      <c r="BWD44" s="5"/>
      <c r="BWE44" s="5"/>
      <c r="BWF44" s="5"/>
      <c r="BWG44" s="5"/>
      <c r="BWH44" s="5"/>
      <c r="BWI44" s="5"/>
      <c r="BWJ44" s="5"/>
      <c r="BWK44" s="5"/>
      <c r="BWL44" s="5"/>
      <c r="BWM44" s="5"/>
      <c r="BWN44" s="5"/>
      <c r="BWO44" s="5"/>
      <c r="BWP44" s="5"/>
      <c r="BWQ44" s="5"/>
      <c r="BWR44" s="5"/>
      <c r="BWS44" s="5"/>
      <c r="BWT44" s="5"/>
      <c r="BWU44" s="5"/>
      <c r="BWV44" s="5"/>
      <c r="BWW44" s="5"/>
      <c r="BWX44" s="5"/>
      <c r="BWY44" s="5"/>
      <c r="BWZ44" s="5"/>
      <c r="BXA44" s="5"/>
      <c r="BXB44" s="5"/>
      <c r="BXC44" s="5"/>
      <c r="BXD44" s="5"/>
      <c r="BXE44" s="5"/>
      <c r="BXF44" s="5"/>
      <c r="BXG44" s="5"/>
      <c r="BXH44" s="5"/>
      <c r="BXI44" s="5"/>
      <c r="BXJ44" s="5"/>
      <c r="BXK44" s="5"/>
      <c r="BXL44" s="5"/>
    </row>
    <row r="45" spans="1:969 1940:1988" ht="12" customHeight="1" x14ac:dyDescent="0.25">
      <c r="A45" s="2" t="s">
        <v>111</v>
      </c>
      <c r="B45" s="4">
        <v>9206019</v>
      </c>
      <c r="C45" s="3" t="s">
        <v>298</v>
      </c>
      <c r="D45" s="2">
        <v>1</v>
      </c>
      <c r="E45" s="2" t="s">
        <v>545</v>
      </c>
      <c r="F45" s="28">
        <v>7.5044000000000004</v>
      </c>
      <c r="G45" s="28">
        <f t="shared" si="7"/>
        <v>8.2548400000000015</v>
      </c>
      <c r="H45" s="28">
        <f t="shared" si="5"/>
        <v>7.5044000000000004</v>
      </c>
      <c r="I45" s="28">
        <f t="shared" si="2"/>
        <v>8.2548400000000015</v>
      </c>
      <c r="J45" s="32" t="s">
        <v>378</v>
      </c>
      <c r="K45" s="32"/>
      <c r="M45" s="32" t="s">
        <v>378</v>
      </c>
      <c r="O45" s="32" t="s">
        <v>378</v>
      </c>
      <c r="R45" s="75">
        <f>IFERROR(VLOOKUP(A45,'Customer Details'!$A$4:$C$11,3,FALSE),"")</f>
        <v>0</v>
      </c>
    </row>
    <row r="46" spans="1:969 1940:1988" ht="12" customHeight="1" x14ac:dyDescent="0.25">
      <c r="A46" s="2" t="s">
        <v>111</v>
      </c>
      <c r="B46" s="4">
        <v>9707026</v>
      </c>
      <c r="C46" s="3" t="s">
        <v>297</v>
      </c>
      <c r="D46" s="2">
        <v>1</v>
      </c>
      <c r="F46" s="28">
        <v>5.3456000000000001</v>
      </c>
      <c r="G46" s="28">
        <f t="shared" si="7"/>
        <v>5.8801600000000009</v>
      </c>
      <c r="H46" s="28">
        <f t="shared" si="5"/>
        <v>5.3456000000000001</v>
      </c>
      <c r="I46" s="28">
        <f t="shared" si="2"/>
        <v>5.8801600000000009</v>
      </c>
      <c r="J46" s="32" t="s">
        <v>378</v>
      </c>
      <c r="K46" s="32"/>
      <c r="M46" s="32" t="s">
        <v>378</v>
      </c>
      <c r="O46" s="32" t="s">
        <v>378</v>
      </c>
      <c r="P46" s="32" t="s">
        <v>378</v>
      </c>
      <c r="R46" s="75">
        <f>IFERROR(VLOOKUP(A46,'Customer Details'!$A$4:$C$11,3,FALSE),"")</f>
        <v>0</v>
      </c>
    </row>
    <row r="47" spans="1:969 1940:1988" s="46" customFormat="1" ht="12" customHeight="1" x14ac:dyDescent="0.25">
      <c r="A47" s="58" t="s">
        <v>111</v>
      </c>
      <c r="B47" s="59">
        <v>9751002</v>
      </c>
      <c r="C47" s="60" t="s">
        <v>240</v>
      </c>
      <c r="D47" s="58">
        <v>1</v>
      </c>
      <c r="E47" s="58"/>
      <c r="F47" s="61">
        <v>7.5044000000000004</v>
      </c>
      <c r="G47" s="61">
        <f t="shared" si="7"/>
        <v>8.2548400000000015</v>
      </c>
      <c r="H47" s="61">
        <f t="shared" si="5"/>
        <v>7.5044000000000004</v>
      </c>
      <c r="I47" s="61">
        <f t="shared" si="2"/>
        <v>8.2548400000000015</v>
      </c>
      <c r="J47" s="62" t="s">
        <v>378</v>
      </c>
      <c r="K47" s="62"/>
      <c r="L47" s="58"/>
      <c r="M47" s="62" t="s">
        <v>378</v>
      </c>
      <c r="N47" s="58"/>
      <c r="O47" s="58"/>
      <c r="P47" s="58"/>
      <c r="Q47" s="58"/>
      <c r="R47" s="81">
        <f>IFERROR(VLOOKUP(A47,'Customer Details'!$A$4:$C$11,3,FALSE),"")</f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  <c r="AHA47" s="5"/>
      <c r="AHB47" s="5"/>
      <c r="AHC47" s="5"/>
      <c r="AHD47" s="5"/>
      <c r="AHE47" s="5"/>
      <c r="AHF47" s="5"/>
      <c r="AHG47" s="5"/>
      <c r="AHH47" s="5"/>
      <c r="AHI47" s="5"/>
      <c r="AHJ47" s="5"/>
      <c r="AHK47" s="5"/>
      <c r="AHL47" s="5"/>
      <c r="AHM47" s="5"/>
      <c r="AHN47" s="5"/>
      <c r="AHO47" s="5"/>
      <c r="AHP47" s="5"/>
      <c r="AHQ47" s="5"/>
      <c r="AHR47" s="5"/>
      <c r="AHS47" s="5"/>
      <c r="AHT47" s="5"/>
      <c r="AHU47" s="5"/>
      <c r="AHV47" s="5"/>
      <c r="AHW47" s="5"/>
      <c r="AHX47" s="5"/>
      <c r="AHY47" s="5"/>
      <c r="AHZ47" s="5"/>
      <c r="AIA47" s="5"/>
      <c r="AIB47" s="5"/>
      <c r="AIC47" s="5"/>
      <c r="AID47" s="5"/>
      <c r="AIE47" s="5"/>
      <c r="AIF47" s="5"/>
      <c r="AIG47" s="5"/>
      <c r="AIH47" s="5"/>
      <c r="AII47" s="5"/>
      <c r="AIJ47" s="5"/>
      <c r="AIK47" s="5"/>
      <c r="AIL47" s="5"/>
      <c r="AIM47" s="5"/>
      <c r="AIN47" s="5"/>
      <c r="AIO47" s="5"/>
      <c r="AIP47" s="5"/>
      <c r="AIQ47" s="5"/>
      <c r="AIR47" s="5"/>
      <c r="AIS47" s="5"/>
      <c r="AIT47" s="5"/>
      <c r="AIU47" s="5"/>
      <c r="AIV47" s="5"/>
      <c r="AIW47" s="5"/>
      <c r="AIX47" s="5"/>
      <c r="AIY47" s="5"/>
      <c r="AIZ47" s="5"/>
      <c r="AJA47" s="5"/>
      <c r="AJB47" s="5"/>
      <c r="AJC47" s="5"/>
      <c r="AJD47" s="5"/>
      <c r="AJE47" s="5"/>
      <c r="AJF47" s="5"/>
      <c r="AJG47" s="5"/>
      <c r="AJH47" s="5"/>
      <c r="AJI47" s="5"/>
      <c r="AJJ47" s="5"/>
      <c r="AJK47" s="5"/>
      <c r="AJL47" s="5"/>
      <c r="AJM47" s="5"/>
      <c r="AJN47" s="5"/>
      <c r="AJO47" s="5"/>
      <c r="AJP47" s="5"/>
      <c r="AJQ47" s="5"/>
      <c r="AJR47" s="5"/>
      <c r="AJS47" s="5"/>
      <c r="AJT47" s="5"/>
      <c r="AJU47" s="5"/>
      <c r="AJV47" s="5"/>
      <c r="AJW47" s="5"/>
      <c r="AJX47" s="5"/>
      <c r="AJY47" s="5"/>
      <c r="AJZ47" s="5"/>
      <c r="AKA47" s="5"/>
      <c r="AKB47" s="5"/>
      <c r="AKC47" s="5"/>
      <c r="AKD47" s="5"/>
      <c r="AKE47" s="5"/>
      <c r="AKF47" s="5"/>
      <c r="AKG47" s="5"/>
      <c r="BVP47" s="5"/>
      <c r="BVQ47" s="5"/>
      <c r="BVR47" s="5"/>
      <c r="BVS47" s="5"/>
      <c r="BVT47" s="5"/>
      <c r="BVU47" s="5"/>
      <c r="BVV47" s="5"/>
      <c r="BVW47" s="5"/>
      <c r="BVX47" s="5"/>
      <c r="BVY47" s="5"/>
      <c r="BVZ47" s="5"/>
      <c r="BWA47" s="5"/>
      <c r="BWB47" s="5"/>
      <c r="BWC47" s="5"/>
      <c r="BWD47" s="5"/>
      <c r="BWE47" s="5"/>
      <c r="BWF47" s="5"/>
      <c r="BWG47" s="5"/>
      <c r="BWH47" s="5"/>
      <c r="BWI47" s="5"/>
      <c r="BWJ47" s="5"/>
      <c r="BWK47" s="5"/>
      <c r="BWL47" s="5"/>
      <c r="BWM47" s="5"/>
      <c r="BWN47" s="5"/>
      <c r="BWO47" s="5"/>
      <c r="BWP47" s="5"/>
      <c r="BWQ47" s="5"/>
      <c r="BWR47" s="5"/>
      <c r="BWS47" s="5"/>
      <c r="BWT47" s="5"/>
      <c r="BWU47" s="5"/>
      <c r="BWV47" s="5"/>
      <c r="BWW47" s="5"/>
      <c r="BWX47" s="5"/>
      <c r="BWY47" s="5"/>
      <c r="BWZ47" s="5"/>
      <c r="BXA47" s="5"/>
      <c r="BXB47" s="5"/>
      <c r="BXC47" s="5"/>
      <c r="BXD47" s="5"/>
      <c r="BXE47" s="5"/>
      <c r="BXF47" s="5"/>
      <c r="BXG47" s="5"/>
      <c r="BXH47" s="5"/>
      <c r="BXI47" s="5"/>
      <c r="BXJ47" s="5"/>
      <c r="BXK47" s="5"/>
      <c r="BXL47" s="5"/>
    </row>
    <row r="48" spans="1:969 1940:1988" s="46" customFormat="1" ht="12" customHeight="1" x14ac:dyDescent="0.25">
      <c r="A48" s="58" t="s">
        <v>111</v>
      </c>
      <c r="B48" s="59">
        <v>9707030</v>
      </c>
      <c r="C48" s="60" t="s">
        <v>239</v>
      </c>
      <c r="D48" s="58">
        <v>1</v>
      </c>
      <c r="E48" s="58"/>
      <c r="F48" s="61">
        <v>5.3456000000000001</v>
      </c>
      <c r="G48" s="61">
        <f t="shared" si="7"/>
        <v>5.8801600000000009</v>
      </c>
      <c r="H48" s="61">
        <f t="shared" si="5"/>
        <v>5.3456000000000001</v>
      </c>
      <c r="I48" s="61">
        <f t="shared" si="2"/>
        <v>5.8801600000000009</v>
      </c>
      <c r="J48" s="62" t="s">
        <v>378</v>
      </c>
      <c r="K48" s="62"/>
      <c r="L48" s="58"/>
      <c r="M48" s="62" t="s">
        <v>378</v>
      </c>
      <c r="N48" s="58"/>
      <c r="O48" s="58"/>
      <c r="P48" s="58"/>
      <c r="Q48" s="58"/>
      <c r="R48" s="81">
        <f>IFERROR(VLOOKUP(A48,'Customer Details'!$A$4:$C$11,3,FALSE),"")</f>
        <v>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  <c r="AHA48" s="5"/>
      <c r="AHB48" s="5"/>
      <c r="AHC48" s="5"/>
      <c r="AHD48" s="5"/>
      <c r="AHE48" s="5"/>
      <c r="AHF48" s="5"/>
      <c r="AHG48" s="5"/>
      <c r="AHH48" s="5"/>
      <c r="AHI48" s="5"/>
      <c r="AHJ48" s="5"/>
      <c r="AHK48" s="5"/>
      <c r="AHL48" s="5"/>
      <c r="AHM48" s="5"/>
      <c r="AHN48" s="5"/>
      <c r="AHO48" s="5"/>
      <c r="AHP48" s="5"/>
      <c r="AHQ48" s="5"/>
      <c r="AHR48" s="5"/>
      <c r="AHS48" s="5"/>
      <c r="AHT48" s="5"/>
      <c r="AHU48" s="5"/>
      <c r="AHV48" s="5"/>
      <c r="AHW48" s="5"/>
      <c r="AHX48" s="5"/>
      <c r="AHY48" s="5"/>
      <c r="AHZ48" s="5"/>
      <c r="AIA48" s="5"/>
      <c r="AIB48" s="5"/>
      <c r="AIC48" s="5"/>
      <c r="AID48" s="5"/>
      <c r="AIE48" s="5"/>
      <c r="AIF48" s="5"/>
      <c r="AIG48" s="5"/>
      <c r="AIH48" s="5"/>
      <c r="AII48" s="5"/>
      <c r="AIJ48" s="5"/>
      <c r="AIK48" s="5"/>
      <c r="AIL48" s="5"/>
      <c r="AIM48" s="5"/>
      <c r="AIN48" s="5"/>
      <c r="AIO48" s="5"/>
      <c r="AIP48" s="5"/>
      <c r="AIQ48" s="5"/>
      <c r="AIR48" s="5"/>
      <c r="AIS48" s="5"/>
      <c r="AIT48" s="5"/>
      <c r="AIU48" s="5"/>
      <c r="AIV48" s="5"/>
      <c r="AIW48" s="5"/>
      <c r="AIX48" s="5"/>
      <c r="AIY48" s="5"/>
      <c r="AIZ48" s="5"/>
      <c r="AJA48" s="5"/>
      <c r="AJB48" s="5"/>
      <c r="AJC48" s="5"/>
      <c r="AJD48" s="5"/>
      <c r="AJE48" s="5"/>
      <c r="AJF48" s="5"/>
      <c r="AJG48" s="5"/>
      <c r="AJH48" s="5"/>
      <c r="AJI48" s="5"/>
      <c r="AJJ48" s="5"/>
      <c r="AJK48" s="5"/>
      <c r="AJL48" s="5"/>
      <c r="AJM48" s="5"/>
      <c r="AJN48" s="5"/>
      <c r="AJO48" s="5"/>
      <c r="AJP48" s="5"/>
      <c r="AJQ48" s="5"/>
      <c r="AJR48" s="5"/>
      <c r="AJS48" s="5"/>
      <c r="AJT48" s="5"/>
      <c r="AJU48" s="5"/>
      <c r="AJV48" s="5"/>
      <c r="AJW48" s="5"/>
      <c r="AJX48" s="5"/>
      <c r="AJY48" s="5"/>
      <c r="AJZ48" s="5"/>
      <c r="AKA48" s="5"/>
      <c r="AKB48" s="5"/>
      <c r="AKC48" s="5"/>
      <c r="AKD48" s="5"/>
      <c r="AKE48" s="5"/>
      <c r="AKF48" s="5"/>
      <c r="AKG48" s="5"/>
      <c r="BVP48" s="5"/>
      <c r="BVQ48" s="5"/>
      <c r="BVR48" s="5"/>
      <c r="BVS48" s="5"/>
      <c r="BVT48" s="5"/>
      <c r="BVU48" s="5"/>
      <c r="BVV48" s="5"/>
      <c r="BVW48" s="5"/>
      <c r="BVX48" s="5"/>
      <c r="BVY48" s="5"/>
      <c r="BVZ48" s="5"/>
      <c r="BWA48" s="5"/>
      <c r="BWB48" s="5"/>
      <c r="BWC48" s="5"/>
      <c r="BWD48" s="5"/>
      <c r="BWE48" s="5"/>
      <c r="BWF48" s="5"/>
      <c r="BWG48" s="5"/>
      <c r="BWH48" s="5"/>
      <c r="BWI48" s="5"/>
      <c r="BWJ48" s="5"/>
      <c r="BWK48" s="5"/>
      <c r="BWL48" s="5"/>
      <c r="BWM48" s="5"/>
      <c r="BWN48" s="5"/>
      <c r="BWO48" s="5"/>
      <c r="BWP48" s="5"/>
      <c r="BWQ48" s="5"/>
      <c r="BWR48" s="5"/>
      <c r="BWS48" s="5"/>
      <c r="BWT48" s="5"/>
      <c r="BWU48" s="5"/>
      <c r="BWV48" s="5"/>
      <c r="BWW48" s="5"/>
      <c r="BWX48" s="5"/>
      <c r="BWY48" s="5"/>
      <c r="BWZ48" s="5"/>
      <c r="BXA48" s="5"/>
      <c r="BXB48" s="5"/>
      <c r="BXC48" s="5"/>
      <c r="BXD48" s="5"/>
      <c r="BXE48" s="5"/>
      <c r="BXF48" s="5"/>
      <c r="BXG48" s="5"/>
      <c r="BXH48" s="5"/>
      <c r="BXI48" s="5"/>
      <c r="BXJ48" s="5"/>
      <c r="BXK48" s="5"/>
      <c r="BXL48" s="5"/>
    </row>
    <row r="49" spans="1:969 1940:1988" ht="12" customHeight="1" x14ac:dyDescent="0.25">
      <c r="A49" s="2" t="s">
        <v>111</v>
      </c>
      <c r="B49" s="4">
        <v>9751013</v>
      </c>
      <c r="C49" s="3" t="s">
        <v>294</v>
      </c>
      <c r="D49" s="2">
        <v>1</v>
      </c>
      <c r="F49" s="28">
        <v>7.5044000000000004</v>
      </c>
      <c r="G49" s="28">
        <f t="shared" si="7"/>
        <v>8.2548400000000015</v>
      </c>
      <c r="H49" s="28">
        <f t="shared" si="5"/>
        <v>7.5044000000000004</v>
      </c>
      <c r="I49" s="28">
        <f t="shared" si="2"/>
        <v>8.2548400000000015</v>
      </c>
      <c r="J49" s="32"/>
      <c r="K49" s="32"/>
      <c r="L49" s="32" t="s">
        <v>378</v>
      </c>
      <c r="M49" s="32" t="s">
        <v>378</v>
      </c>
      <c r="O49" s="32" t="s">
        <v>378</v>
      </c>
      <c r="P49" s="32" t="s">
        <v>378</v>
      </c>
      <c r="R49" s="75">
        <f>IFERROR(VLOOKUP(A49,'Customer Details'!$A$4:$C$11,3,FALSE),"")</f>
        <v>0</v>
      </c>
    </row>
    <row r="50" spans="1:969 1940:1988" ht="12" customHeight="1" x14ac:dyDescent="0.25">
      <c r="A50" s="2" t="s">
        <v>111</v>
      </c>
      <c r="B50" s="4">
        <v>9707033</v>
      </c>
      <c r="C50" s="3" t="s">
        <v>293</v>
      </c>
      <c r="D50" s="2">
        <v>1</v>
      </c>
      <c r="F50" s="28">
        <v>5.3456000000000001</v>
      </c>
      <c r="G50" s="28">
        <f t="shared" si="7"/>
        <v>5.8801600000000009</v>
      </c>
      <c r="H50" s="28">
        <f t="shared" si="5"/>
        <v>5.3456000000000001</v>
      </c>
      <c r="I50" s="28">
        <f t="shared" si="2"/>
        <v>5.8801600000000009</v>
      </c>
      <c r="J50" s="32"/>
      <c r="K50" s="32"/>
      <c r="L50" s="32" t="s">
        <v>378</v>
      </c>
      <c r="M50" s="32" t="s">
        <v>378</v>
      </c>
      <c r="O50" s="32" t="s">
        <v>378</v>
      </c>
      <c r="P50" s="32" t="s">
        <v>378</v>
      </c>
      <c r="R50" s="75">
        <f>IFERROR(VLOOKUP(A50,'Customer Details'!$A$4:$C$11,3,FALSE),"")</f>
        <v>0</v>
      </c>
    </row>
    <row r="51" spans="1:969 1940:1988" s="46" customFormat="1" ht="12" customHeight="1" x14ac:dyDescent="0.25">
      <c r="A51" s="58" t="s">
        <v>111</v>
      </c>
      <c r="B51" s="59">
        <v>9751013</v>
      </c>
      <c r="C51" s="60" t="s">
        <v>163</v>
      </c>
      <c r="D51" s="58">
        <v>1</v>
      </c>
      <c r="E51" s="58"/>
      <c r="F51" s="61">
        <v>7.5044000000000004</v>
      </c>
      <c r="G51" s="61">
        <f t="shared" si="7"/>
        <v>8.2548400000000015</v>
      </c>
      <c r="H51" s="61">
        <f t="shared" si="5"/>
        <v>7.5044000000000004</v>
      </c>
      <c r="I51" s="61">
        <f t="shared" si="2"/>
        <v>8.2548400000000015</v>
      </c>
      <c r="J51" s="62"/>
      <c r="K51" s="62"/>
      <c r="L51" s="62" t="s">
        <v>378</v>
      </c>
      <c r="M51" s="58"/>
      <c r="N51" s="58"/>
      <c r="O51" s="62" t="s">
        <v>378</v>
      </c>
      <c r="P51" s="58"/>
      <c r="Q51" s="58"/>
      <c r="R51" s="81">
        <f>IFERROR(VLOOKUP(A51,'Customer Details'!$A$4:$C$11,3,FALSE),"")</f>
        <v>0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BVP51" s="5"/>
      <c r="BVQ51" s="5"/>
      <c r="BVR51" s="5"/>
      <c r="BVS51" s="5"/>
      <c r="BVT51" s="5"/>
      <c r="BVU51" s="5"/>
      <c r="BVV51" s="5"/>
      <c r="BVW51" s="5"/>
      <c r="BVX51" s="5"/>
      <c r="BVY51" s="5"/>
      <c r="BVZ51" s="5"/>
      <c r="BWA51" s="5"/>
      <c r="BWB51" s="5"/>
      <c r="BWC51" s="5"/>
      <c r="BWD51" s="5"/>
      <c r="BWE51" s="5"/>
      <c r="BWF51" s="5"/>
      <c r="BWG51" s="5"/>
      <c r="BWH51" s="5"/>
      <c r="BWI51" s="5"/>
      <c r="BWJ51" s="5"/>
      <c r="BWK51" s="5"/>
      <c r="BWL51" s="5"/>
      <c r="BWM51" s="5"/>
      <c r="BWN51" s="5"/>
      <c r="BWO51" s="5"/>
      <c r="BWP51" s="5"/>
      <c r="BWQ51" s="5"/>
      <c r="BWR51" s="5"/>
      <c r="BWS51" s="5"/>
      <c r="BWT51" s="5"/>
      <c r="BWU51" s="5"/>
      <c r="BWV51" s="5"/>
      <c r="BWW51" s="5"/>
      <c r="BWX51" s="5"/>
      <c r="BWY51" s="5"/>
      <c r="BWZ51" s="5"/>
      <c r="BXA51" s="5"/>
      <c r="BXB51" s="5"/>
      <c r="BXC51" s="5"/>
      <c r="BXD51" s="5"/>
      <c r="BXE51" s="5"/>
      <c r="BXF51" s="5"/>
      <c r="BXG51" s="5"/>
      <c r="BXH51" s="5"/>
      <c r="BXI51" s="5"/>
      <c r="BXJ51" s="5"/>
      <c r="BXK51" s="5"/>
      <c r="BXL51" s="5"/>
    </row>
    <row r="52" spans="1:969 1940:1988" s="46" customFormat="1" ht="12" customHeight="1" x14ac:dyDescent="0.25">
      <c r="A52" s="58" t="s">
        <v>111</v>
      </c>
      <c r="B52" s="59">
        <v>9707029</v>
      </c>
      <c r="C52" s="60" t="s">
        <v>164</v>
      </c>
      <c r="D52" s="58">
        <v>1</v>
      </c>
      <c r="E52" s="58"/>
      <c r="F52" s="61">
        <v>5.3456000000000001</v>
      </c>
      <c r="G52" s="61">
        <f t="shared" si="7"/>
        <v>5.8801600000000009</v>
      </c>
      <c r="H52" s="61">
        <f t="shared" si="5"/>
        <v>5.3456000000000001</v>
      </c>
      <c r="I52" s="61">
        <f t="shared" si="2"/>
        <v>5.8801600000000009</v>
      </c>
      <c r="J52" s="62"/>
      <c r="K52" s="62"/>
      <c r="L52" s="62" t="s">
        <v>378</v>
      </c>
      <c r="M52" s="58"/>
      <c r="N52" s="58"/>
      <c r="O52" s="62" t="s">
        <v>378</v>
      </c>
      <c r="P52" s="58"/>
      <c r="Q52" s="58"/>
      <c r="R52" s="81">
        <f>IFERROR(VLOOKUP(A52,'Customer Details'!$A$4:$C$11,3,FALSE),"")</f>
        <v>0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BVP52" s="5"/>
      <c r="BVQ52" s="5"/>
      <c r="BVR52" s="5"/>
      <c r="BVS52" s="5"/>
      <c r="BVT52" s="5"/>
      <c r="BVU52" s="5"/>
      <c r="BVV52" s="5"/>
      <c r="BVW52" s="5"/>
      <c r="BVX52" s="5"/>
      <c r="BVY52" s="5"/>
      <c r="BVZ52" s="5"/>
      <c r="BWA52" s="5"/>
      <c r="BWB52" s="5"/>
      <c r="BWC52" s="5"/>
      <c r="BWD52" s="5"/>
      <c r="BWE52" s="5"/>
      <c r="BWF52" s="5"/>
      <c r="BWG52" s="5"/>
      <c r="BWH52" s="5"/>
      <c r="BWI52" s="5"/>
      <c r="BWJ52" s="5"/>
      <c r="BWK52" s="5"/>
      <c r="BWL52" s="5"/>
      <c r="BWM52" s="5"/>
      <c r="BWN52" s="5"/>
      <c r="BWO52" s="5"/>
      <c r="BWP52" s="5"/>
      <c r="BWQ52" s="5"/>
      <c r="BWR52" s="5"/>
      <c r="BWS52" s="5"/>
      <c r="BWT52" s="5"/>
      <c r="BWU52" s="5"/>
      <c r="BWV52" s="5"/>
      <c r="BWW52" s="5"/>
      <c r="BWX52" s="5"/>
      <c r="BWY52" s="5"/>
      <c r="BWZ52" s="5"/>
      <c r="BXA52" s="5"/>
      <c r="BXB52" s="5"/>
      <c r="BXC52" s="5"/>
      <c r="BXD52" s="5"/>
      <c r="BXE52" s="5"/>
      <c r="BXF52" s="5"/>
      <c r="BXG52" s="5"/>
      <c r="BXH52" s="5"/>
      <c r="BXI52" s="5"/>
      <c r="BXJ52" s="5"/>
      <c r="BXK52" s="5"/>
      <c r="BXL52" s="5"/>
    </row>
    <row r="53" spans="1:969 1940:1988" ht="12" customHeight="1" x14ac:dyDescent="0.25">
      <c r="A53" s="2" t="s">
        <v>111</v>
      </c>
      <c r="B53" s="4">
        <v>9751002</v>
      </c>
      <c r="C53" s="3" t="s">
        <v>152</v>
      </c>
      <c r="D53" s="2">
        <v>1</v>
      </c>
      <c r="F53" s="28">
        <v>7.5044000000000004</v>
      </c>
      <c r="G53" s="28">
        <f t="shared" si="7"/>
        <v>8.2548400000000015</v>
      </c>
      <c r="H53" s="28">
        <f t="shared" si="5"/>
        <v>7.5044000000000004</v>
      </c>
      <c r="I53" s="28">
        <f t="shared" si="2"/>
        <v>8.2548400000000015</v>
      </c>
      <c r="J53" s="32"/>
      <c r="K53" s="32"/>
      <c r="L53" s="32" t="s">
        <v>378</v>
      </c>
      <c r="M53" s="32" t="s">
        <v>378</v>
      </c>
      <c r="O53" s="32" t="s">
        <v>378</v>
      </c>
      <c r="R53" s="75">
        <f>IFERROR(VLOOKUP(A53,'Customer Details'!$A$4:$C$11,3,FALSE),"")</f>
        <v>0</v>
      </c>
    </row>
    <row r="54" spans="1:969 1940:1988" ht="12" customHeight="1" x14ac:dyDescent="0.25">
      <c r="A54" s="2" t="s">
        <v>111</v>
      </c>
      <c r="B54" s="4">
        <v>9707030</v>
      </c>
      <c r="C54" s="3" t="s">
        <v>151</v>
      </c>
      <c r="D54" s="2">
        <v>1</v>
      </c>
      <c r="F54" s="28">
        <v>5.3456000000000001</v>
      </c>
      <c r="G54" s="28">
        <f t="shared" si="7"/>
        <v>5.8801600000000009</v>
      </c>
      <c r="H54" s="28">
        <f t="shared" si="5"/>
        <v>5.3456000000000001</v>
      </c>
      <c r="I54" s="28">
        <f t="shared" si="2"/>
        <v>5.8801600000000009</v>
      </c>
      <c r="J54" s="32"/>
      <c r="K54" s="32"/>
      <c r="L54" s="32" t="s">
        <v>378</v>
      </c>
      <c r="M54" s="32" t="s">
        <v>378</v>
      </c>
      <c r="O54" s="32" t="s">
        <v>378</v>
      </c>
      <c r="R54" s="75">
        <f>IFERROR(VLOOKUP(A54,'Customer Details'!$A$4:$C$11,3,FALSE),"")</f>
        <v>0</v>
      </c>
    </row>
    <row r="55" spans="1:969 1940:1988" s="46" customFormat="1" ht="12" customHeight="1" x14ac:dyDescent="0.25">
      <c r="A55" s="58" t="s">
        <v>111</v>
      </c>
      <c r="B55" s="59">
        <v>9751002</v>
      </c>
      <c r="C55" s="60" t="s">
        <v>153</v>
      </c>
      <c r="D55" s="58">
        <v>1</v>
      </c>
      <c r="E55" s="58"/>
      <c r="F55" s="61">
        <v>7.5044000000000004</v>
      </c>
      <c r="G55" s="61">
        <f t="shared" si="7"/>
        <v>8.2548400000000015</v>
      </c>
      <c r="H55" s="61">
        <f t="shared" si="5"/>
        <v>7.5044000000000004</v>
      </c>
      <c r="I55" s="61">
        <f t="shared" si="2"/>
        <v>8.2548400000000015</v>
      </c>
      <c r="J55" s="62"/>
      <c r="K55" s="62"/>
      <c r="L55" s="62" t="s">
        <v>378</v>
      </c>
      <c r="M55" s="58"/>
      <c r="N55" s="58"/>
      <c r="O55" s="62" t="s">
        <v>378</v>
      </c>
      <c r="P55" s="58"/>
      <c r="Q55" s="58"/>
      <c r="R55" s="81">
        <f>IFERROR(VLOOKUP(A55,'Customer Details'!$A$4:$C$11,3,FALSE),"")</f>
        <v>0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BVP55" s="5"/>
      <c r="BVQ55" s="5"/>
      <c r="BVR55" s="5"/>
      <c r="BVS55" s="5"/>
      <c r="BVT55" s="5"/>
      <c r="BVU55" s="5"/>
      <c r="BVV55" s="5"/>
      <c r="BVW55" s="5"/>
      <c r="BVX55" s="5"/>
      <c r="BVY55" s="5"/>
      <c r="BVZ55" s="5"/>
      <c r="BWA55" s="5"/>
      <c r="BWB55" s="5"/>
      <c r="BWC55" s="5"/>
      <c r="BWD55" s="5"/>
      <c r="BWE55" s="5"/>
      <c r="BWF55" s="5"/>
      <c r="BWG55" s="5"/>
      <c r="BWH55" s="5"/>
      <c r="BWI55" s="5"/>
      <c r="BWJ55" s="5"/>
      <c r="BWK55" s="5"/>
      <c r="BWL55" s="5"/>
      <c r="BWM55" s="5"/>
      <c r="BWN55" s="5"/>
      <c r="BWO55" s="5"/>
      <c r="BWP55" s="5"/>
      <c r="BWQ55" s="5"/>
      <c r="BWR55" s="5"/>
      <c r="BWS55" s="5"/>
      <c r="BWT55" s="5"/>
      <c r="BWU55" s="5"/>
      <c r="BWV55" s="5"/>
      <c r="BWW55" s="5"/>
      <c r="BWX55" s="5"/>
      <c r="BWY55" s="5"/>
      <c r="BWZ55" s="5"/>
      <c r="BXA55" s="5"/>
      <c r="BXB55" s="5"/>
      <c r="BXC55" s="5"/>
      <c r="BXD55" s="5"/>
      <c r="BXE55" s="5"/>
      <c r="BXF55" s="5"/>
      <c r="BXG55" s="5"/>
      <c r="BXH55" s="5"/>
      <c r="BXI55" s="5"/>
      <c r="BXJ55" s="5"/>
      <c r="BXK55" s="5"/>
      <c r="BXL55" s="5"/>
    </row>
    <row r="56" spans="1:969 1940:1988" s="46" customFormat="1" ht="12" customHeight="1" x14ac:dyDescent="0.25">
      <c r="A56" s="58" t="s">
        <v>111</v>
      </c>
      <c r="B56" s="59">
        <v>9707030</v>
      </c>
      <c r="C56" s="60" t="s">
        <v>154</v>
      </c>
      <c r="D56" s="58">
        <v>1</v>
      </c>
      <c r="E56" s="58"/>
      <c r="F56" s="61">
        <v>5.3456000000000001</v>
      </c>
      <c r="G56" s="61">
        <f t="shared" si="7"/>
        <v>5.8801600000000009</v>
      </c>
      <c r="H56" s="61">
        <f t="shared" si="5"/>
        <v>5.3456000000000001</v>
      </c>
      <c r="I56" s="61">
        <f t="shared" si="2"/>
        <v>5.8801600000000009</v>
      </c>
      <c r="J56" s="62"/>
      <c r="K56" s="62"/>
      <c r="L56" s="62" t="s">
        <v>378</v>
      </c>
      <c r="M56" s="58"/>
      <c r="N56" s="58"/>
      <c r="O56" s="62" t="s">
        <v>378</v>
      </c>
      <c r="P56" s="58"/>
      <c r="Q56" s="58"/>
      <c r="R56" s="81">
        <f>IFERROR(VLOOKUP(A56,'Customer Details'!$A$4:$C$11,3,FALSE),"")</f>
        <v>0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BVP56" s="5"/>
      <c r="BVQ56" s="5"/>
      <c r="BVR56" s="5"/>
      <c r="BVS56" s="5"/>
      <c r="BVT56" s="5"/>
      <c r="BVU56" s="5"/>
      <c r="BVV56" s="5"/>
      <c r="BVW56" s="5"/>
      <c r="BVX56" s="5"/>
      <c r="BVY56" s="5"/>
      <c r="BVZ56" s="5"/>
      <c r="BWA56" s="5"/>
      <c r="BWB56" s="5"/>
      <c r="BWC56" s="5"/>
      <c r="BWD56" s="5"/>
      <c r="BWE56" s="5"/>
      <c r="BWF56" s="5"/>
      <c r="BWG56" s="5"/>
      <c r="BWH56" s="5"/>
      <c r="BWI56" s="5"/>
      <c r="BWJ56" s="5"/>
      <c r="BWK56" s="5"/>
      <c r="BWL56" s="5"/>
      <c r="BWM56" s="5"/>
      <c r="BWN56" s="5"/>
      <c r="BWO56" s="5"/>
      <c r="BWP56" s="5"/>
      <c r="BWQ56" s="5"/>
      <c r="BWR56" s="5"/>
      <c r="BWS56" s="5"/>
      <c r="BWT56" s="5"/>
      <c r="BWU56" s="5"/>
      <c r="BWV56" s="5"/>
      <c r="BWW56" s="5"/>
      <c r="BWX56" s="5"/>
      <c r="BWY56" s="5"/>
      <c r="BWZ56" s="5"/>
      <c r="BXA56" s="5"/>
      <c r="BXB56" s="5"/>
      <c r="BXC56" s="5"/>
      <c r="BXD56" s="5"/>
      <c r="BXE56" s="5"/>
      <c r="BXF56" s="5"/>
      <c r="BXG56" s="5"/>
      <c r="BXH56" s="5"/>
      <c r="BXI56" s="5"/>
      <c r="BXJ56" s="5"/>
      <c r="BXK56" s="5"/>
      <c r="BXL56" s="5"/>
    </row>
    <row r="57" spans="1:969 1940:1988" s="46" customFormat="1" ht="12" customHeight="1" x14ac:dyDescent="0.25">
      <c r="A57" s="2" t="s">
        <v>111</v>
      </c>
      <c r="B57" s="4">
        <v>9751002</v>
      </c>
      <c r="C57" s="3" t="s">
        <v>446</v>
      </c>
      <c r="D57" s="2">
        <v>1</v>
      </c>
      <c r="E57" s="2"/>
      <c r="F57" s="28">
        <v>7.5044000000000004</v>
      </c>
      <c r="G57" s="28">
        <f t="shared" si="7"/>
        <v>8.2548400000000015</v>
      </c>
      <c r="H57" s="28">
        <f t="shared" si="5"/>
        <v>7.5044000000000004</v>
      </c>
      <c r="I57" s="28">
        <f t="shared" si="2"/>
        <v>8.2548400000000015</v>
      </c>
      <c r="J57" s="32"/>
      <c r="K57" s="32"/>
      <c r="L57" s="32" t="s">
        <v>378</v>
      </c>
      <c r="M57" s="2"/>
      <c r="N57" s="2"/>
      <c r="O57" s="32" t="s">
        <v>378</v>
      </c>
      <c r="P57" s="2"/>
      <c r="Q57" s="2"/>
      <c r="R57" s="75">
        <f>IFERROR(VLOOKUP(A57,'Customer Details'!$A$4:$C$11,3,FALSE),"")</f>
        <v>0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  <c r="AHA57" s="5"/>
      <c r="AHB57" s="5"/>
      <c r="AHC57" s="5"/>
      <c r="AHD57" s="5"/>
      <c r="AHE57" s="5"/>
      <c r="AHF57" s="5"/>
      <c r="AHG57" s="5"/>
      <c r="AHH57" s="5"/>
      <c r="AHI57" s="5"/>
      <c r="AHJ57" s="5"/>
      <c r="AHK57" s="5"/>
      <c r="AHL57" s="5"/>
      <c r="AHM57" s="5"/>
      <c r="AHN57" s="5"/>
      <c r="AHO57" s="5"/>
      <c r="AHP57" s="5"/>
      <c r="AHQ57" s="5"/>
      <c r="AHR57" s="5"/>
      <c r="AHS57" s="5"/>
      <c r="AHT57" s="5"/>
      <c r="AHU57" s="5"/>
      <c r="AHV57" s="5"/>
      <c r="AHW57" s="5"/>
      <c r="AHX57" s="5"/>
      <c r="AHY57" s="5"/>
      <c r="AHZ57" s="5"/>
      <c r="AIA57" s="5"/>
      <c r="AIB57" s="5"/>
      <c r="AIC57" s="5"/>
      <c r="AID57" s="5"/>
      <c r="AIE57" s="5"/>
      <c r="AIF57" s="5"/>
      <c r="AIG57" s="5"/>
      <c r="AIH57" s="5"/>
      <c r="AII57" s="5"/>
      <c r="AIJ57" s="5"/>
      <c r="AIK57" s="5"/>
      <c r="AIL57" s="5"/>
      <c r="AIM57" s="5"/>
      <c r="AIN57" s="5"/>
      <c r="AIO57" s="5"/>
      <c r="AIP57" s="5"/>
      <c r="AIQ57" s="5"/>
      <c r="AIR57" s="5"/>
      <c r="AIS57" s="5"/>
      <c r="AIT57" s="5"/>
      <c r="AIU57" s="5"/>
      <c r="AIV57" s="5"/>
      <c r="AIW57" s="5"/>
      <c r="AIX57" s="5"/>
      <c r="AIY57" s="5"/>
      <c r="AIZ57" s="5"/>
      <c r="AJA57" s="5"/>
      <c r="AJB57" s="5"/>
      <c r="AJC57" s="5"/>
      <c r="AJD57" s="5"/>
      <c r="AJE57" s="5"/>
      <c r="AJF57" s="5"/>
      <c r="AJG57" s="5"/>
      <c r="AJH57" s="5"/>
      <c r="AJI57" s="5"/>
      <c r="AJJ57" s="5"/>
      <c r="AJK57" s="5"/>
      <c r="AJL57" s="5"/>
      <c r="AJM57" s="5"/>
      <c r="AJN57" s="5"/>
      <c r="AJO57" s="5"/>
      <c r="AJP57" s="5"/>
      <c r="AJQ57" s="5"/>
      <c r="AJR57" s="5"/>
      <c r="AJS57" s="5"/>
      <c r="AJT57" s="5"/>
      <c r="AJU57" s="5"/>
      <c r="AJV57" s="5"/>
      <c r="AJW57" s="5"/>
      <c r="AJX57" s="5"/>
      <c r="AJY57" s="5"/>
      <c r="AJZ57" s="5"/>
      <c r="AKA57" s="5"/>
      <c r="AKB57" s="5"/>
      <c r="AKC57" s="5"/>
      <c r="AKD57" s="5"/>
      <c r="AKE57" s="5"/>
      <c r="AKF57" s="5"/>
      <c r="AKG57" s="5"/>
      <c r="BVP57" s="5"/>
      <c r="BVQ57" s="5"/>
      <c r="BVR57" s="5"/>
      <c r="BVS57" s="5"/>
      <c r="BVT57" s="5"/>
      <c r="BVU57" s="5"/>
      <c r="BVV57" s="5"/>
      <c r="BVW57" s="5"/>
      <c r="BVX57" s="5"/>
      <c r="BVY57" s="5"/>
      <c r="BVZ57" s="5"/>
      <c r="BWA57" s="5"/>
      <c r="BWB57" s="5"/>
      <c r="BWC57" s="5"/>
      <c r="BWD57" s="5"/>
      <c r="BWE57" s="5"/>
      <c r="BWF57" s="5"/>
      <c r="BWG57" s="5"/>
      <c r="BWH57" s="5"/>
      <c r="BWI57" s="5"/>
      <c r="BWJ57" s="5"/>
      <c r="BWK57" s="5"/>
      <c r="BWL57" s="5"/>
      <c r="BWM57" s="5"/>
      <c r="BWN57" s="5"/>
      <c r="BWO57" s="5"/>
      <c r="BWP57" s="5"/>
      <c r="BWQ57" s="5"/>
      <c r="BWR57" s="5"/>
      <c r="BWS57" s="5"/>
      <c r="BWT57" s="5"/>
      <c r="BWU57" s="5"/>
      <c r="BWV57" s="5"/>
      <c r="BWW57" s="5"/>
      <c r="BWX57" s="5"/>
      <c r="BWY57" s="5"/>
      <c r="BWZ57" s="5"/>
      <c r="BXA57" s="5"/>
      <c r="BXB57" s="5"/>
      <c r="BXC57" s="5"/>
      <c r="BXD57" s="5"/>
      <c r="BXE57" s="5"/>
      <c r="BXF57" s="5"/>
      <c r="BXG57" s="5"/>
      <c r="BXH57" s="5"/>
      <c r="BXI57" s="5"/>
      <c r="BXJ57" s="5"/>
      <c r="BXK57" s="5"/>
      <c r="BXL57" s="5"/>
    </row>
    <row r="58" spans="1:969 1940:1988" s="46" customFormat="1" ht="12" customHeight="1" x14ac:dyDescent="0.25">
      <c r="A58" s="2" t="s">
        <v>111</v>
      </c>
      <c r="B58" s="4">
        <v>9701047</v>
      </c>
      <c r="C58" s="3" t="s">
        <v>447</v>
      </c>
      <c r="D58" s="2">
        <v>1</v>
      </c>
      <c r="E58" s="2"/>
      <c r="F58" s="28">
        <v>5.3456000000000001</v>
      </c>
      <c r="G58" s="28">
        <f t="shared" si="7"/>
        <v>5.8801600000000009</v>
      </c>
      <c r="H58" s="28">
        <f t="shared" si="5"/>
        <v>5.3456000000000001</v>
      </c>
      <c r="I58" s="28">
        <f t="shared" si="2"/>
        <v>5.8801600000000009</v>
      </c>
      <c r="J58" s="32"/>
      <c r="K58" s="32"/>
      <c r="L58" s="32" t="s">
        <v>378</v>
      </c>
      <c r="M58" s="2"/>
      <c r="N58" s="2"/>
      <c r="O58" s="32" t="s">
        <v>378</v>
      </c>
      <c r="P58" s="2"/>
      <c r="Q58" s="2"/>
      <c r="R58" s="75">
        <f>IFERROR(VLOOKUP(A58,'Customer Details'!$A$4:$C$11,3,FALSE),"")</f>
        <v>0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BVP58" s="5"/>
      <c r="BVQ58" s="5"/>
      <c r="BVR58" s="5"/>
      <c r="BVS58" s="5"/>
      <c r="BVT58" s="5"/>
      <c r="BVU58" s="5"/>
      <c r="BVV58" s="5"/>
      <c r="BVW58" s="5"/>
      <c r="BVX58" s="5"/>
      <c r="BVY58" s="5"/>
      <c r="BVZ58" s="5"/>
      <c r="BWA58" s="5"/>
      <c r="BWB58" s="5"/>
      <c r="BWC58" s="5"/>
      <c r="BWD58" s="5"/>
      <c r="BWE58" s="5"/>
      <c r="BWF58" s="5"/>
      <c r="BWG58" s="5"/>
      <c r="BWH58" s="5"/>
      <c r="BWI58" s="5"/>
      <c r="BWJ58" s="5"/>
      <c r="BWK58" s="5"/>
      <c r="BWL58" s="5"/>
      <c r="BWM58" s="5"/>
      <c r="BWN58" s="5"/>
      <c r="BWO58" s="5"/>
      <c r="BWP58" s="5"/>
      <c r="BWQ58" s="5"/>
      <c r="BWR58" s="5"/>
      <c r="BWS58" s="5"/>
      <c r="BWT58" s="5"/>
      <c r="BWU58" s="5"/>
      <c r="BWV58" s="5"/>
      <c r="BWW58" s="5"/>
      <c r="BWX58" s="5"/>
      <c r="BWY58" s="5"/>
      <c r="BWZ58" s="5"/>
      <c r="BXA58" s="5"/>
      <c r="BXB58" s="5"/>
      <c r="BXC58" s="5"/>
      <c r="BXD58" s="5"/>
      <c r="BXE58" s="5"/>
      <c r="BXF58" s="5"/>
      <c r="BXG58" s="5"/>
      <c r="BXH58" s="5"/>
      <c r="BXI58" s="5"/>
      <c r="BXJ58" s="5"/>
      <c r="BXK58" s="5"/>
      <c r="BXL58" s="5"/>
    </row>
    <row r="59" spans="1:969 1940:1988" s="46" customFormat="1" ht="12" customHeight="1" x14ac:dyDescent="0.25">
      <c r="A59" s="58" t="s">
        <v>111</v>
      </c>
      <c r="B59" s="59">
        <v>9751005</v>
      </c>
      <c r="C59" s="60" t="s">
        <v>202</v>
      </c>
      <c r="D59" s="58">
        <v>1</v>
      </c>
      <c r="E59" s="58"/>
      <c r="F59" s="61">
        <v>7.5044000000000004</v>
      </c>
      <c r="G59" s="61">
        <f t="shared" si="7"/>
        <v>8.2548400000000015</v>
      </c>
      <c r="H59" s="61">
        <f t="shared" si="5"/>
        <v>7.5044000000000004</v>
      </c>
      <c r="I59" s="61">
        <f t="shared" si="2"/>
        <v>8.2548400000000015</v>
      </c>
      <c r="J59" s="62"/>
      <c r="K59" s="62"/>
      <c r="L59" s="62" t="s">
        <v>378</v>
      </c>
      <c r="M59" s="62" t="s">
        <v>378</v>
      </c>
      <c r="N59" s="58"/>
      <c r="O59" s="62" t="s">
        <v>378</v>
      </c>
      <c r="P59" s="58"/>
      <c r="Q59" s="58"/>
      <c r="R59" s="81">
        <f>IFERROR(VLOOKUP(A59,'Customer Details'!$A$4:$C$11,3,FALSE),"")</f>
        <v>0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BVP59" s="5"/>
      <c r="BVQ59" s="5"/>
      <c r="BVR59" s="5"/>
      <c r="BVS59" s="5"/>
      <c r="BVT59" s="5"/>
      <c r="BVU59" s="5"/>
      <c r="BVV59" s="5"/>
      <c r="BVW59" s="5"/>
      <c r="BVX59" s="5"/>
      <c r="BVY59" s="5"/>
      <c r="BVZ59" s="5"/>
      <c r="BWA59" s="5"/>
      <c r="BWB59" s="5"/>
      <c r="BWC59" s="5"/>
      <c r="BWD59" s="5"/>
      <c r="BWE59" s="5"/>
      <c r="BWF59" s="5"/>
      <c r="BWG59" s="5"/>
      <c r="BWH59" s="5"/>
      <c r="BWI59" s="5"/>
      <c r="BWJ59" s="5"/>
      <c r="BWK59" s="5"/>
      <c r="BWL59" s="5"/>
      <c r="BWM59" s="5"/>
      <c r="BWN59" s="5"/>
      <c r="BWO59" s="5"/>
      <c r="BWP59" s="5"/>
      <c r="BWQ59" s="5"/>
      <c r="BWR59" s="5"/>
      <c r="BWS59" s="5"/>
      <c r="BWT59" s="5"/>
      <c r="BWU59" s="5"/>
      <c r="BWV59" s="5"/>
      <c r="BWW59" s="5"/>
      <c r="BWX59" s="5"/>
      <c r="BWY59" s="5"/>
      <c r="BWZ59" s="5"/>
      <c r="BXA59" s="5"/>
      <c r="BXB59" s="5"/>
      <c r="BXC59" s="5"/>
      <c r="BXD59" s="5"/>
      <c r="BXE59" s="5"/>
      <c r="BXF59" s="5"/>
      <c r="BXG59" s="5"/>
      <c r="BXH59" s="5"/>
      <c r="BXI59" s="5"/>
      <c r="BXJ59" s="5"/>
      <c r="BXK59" s="5"/>
      <c r="BXL59" s="5"/>
    </row>
    <row r="60" spans="1:969 1940:1988" s="46" customFormat="1" ht="12" customHeight="1" x14ac:dyDescent="0.25">
      <c r="A60" s="58" t="s">
        <v>111</v>
      </c>
      <c r="B60" s="59">
        <v>9707034</v>
      </c>
      <c r="C60" s="60" t="s">
        <v>80</v>
      </c>
      <c r="D60" s="58">
        <v>1</v>
      </c>
      <c r="E60" s="58"/>
      <c r="F60" s="61">
        <v>5.3456000000000001</v>
      </c>
      <c r="G60" s="61">
        <f t="shared" si="7"/>
        <v>5.8801600000000009</v>
      </c>
      <c r="H60" s="61">
        <f t="shared" si="5"/>
        <v>5.3456000000000001</v>
      </c>
      <c r="I60" s="61">
        <f t="shared" si="2"/>
        <v>5.8801600000000009</v>
      </c>
      <c r="J60" s="62"/>
      <c r="K60" s="62"/>
      <c r="L60" s="62" t="s">
        <v>378</v>
      </c>
      <c r="M60" s="62" t="s">
        <v>378</v>
      </c>
      <c r="N60" s="58"/>
      <c r="O60" s="62" t="s">
        <v>378</v>
      </c>
      <c r="P60" s="58"/>
      <c r="Q60" s="58"/>
      <c r="R60" s="81">
        <f>IFERROR(VLOOKUP(A60,'Customer Details'!$A$4:$C$11,3,FALSE),"")</f>
        <v>0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BVP60" s="5"/>
      <c r="BVQ60" s="5"/>
      <c r="BVR60" s="5"/>
      <c r="BVS60" s="5"/>
      <c r="BVT60" s="5"/>
      <c r="BVU60" s="5"/>
      <c r="BVV60" s="5"/>
      <c r="BVW60" s="5"/>
      <c r="BVX60" s="5"/>
      <c r="BVY60" s="5"/>
      <c r="BVZ60" s="5"/>
      <c r="BWA60" s="5"/>
      <c r="BWB60" s="5"/>
      <c r="BWC60" s="5"/>
      <c r="BWD60" s="5"/>
      <c r="BWE60" s="5"/>
      <c r="BWF60" s="5"/>
      <c r="BWG60" s="5"/>
      <c r="BWH60" s="5"/>
      <c r="BWI60" s="5"/>
      <c r="BWJ60" s="5"/>
      <c r="BWK60" s="5"/>
      <c r="BWL60" s="5"/>
      <c r="BWM60" s="5"/>
      <c r="BWN60" s="5"/>
      <c r="BWO60" s="5"/>
      <c r="BWP60" s="5"/>
      <c r="BWQ60" s="5"/>
      <c r="BWR60" s="5"/>
      <c r="BWS60" s="5"/>
      <c r="BWT60" s="5"/>
      <c r="BWU60" s="5"/>
      <c r="BWV60" s="5"/>
      <c r="BWW60" s="5"/>
      <c r="BWX60" s="5"/>
      <c r="BWY60" s="5"/>
      <c r="BWZ60" s="5"/>
      <c r="BXA60" s="5"/>
      <c r="BXB60" s="5"/>
      <c r="BXC60" s="5"/>
      <c r="BXD60" s="5"/>
      <c r="BXE60" s="5"/>
      <c r="BXF60" s="5"/>
      <c r="BXG60" s="5"/>
      <c r="BXH60" s="5"/>
      <c r="BXI60" s="5"/>
      <c r="BXJ60" s="5"/>
      <c r="BXK60" s="5"/>
      <c r="BXL60" s="5"/>
    </row>
    <row r="61" spans="1:969 1940:1988" ht="12" customHeight="1" x14ac:dyDescent="0.25">
      <c r="A61" s="2" t="s">
        <v>111</v>
      </c>
      <c r="B61" s="4">
        <v>9751005</v>
      </c>
      <c r="C61" s="3" t="s">
        <v>43</v>
      </c>
      <c r="D61" s="2">
        <v>1</v>
      </c>
      <c r="F61" s="28">
        <v>7.5044000000000004</v>
      </c>
      <c r="G61" s="28">
        <f t="shared" si="7"/>
        <v>8.2548400000000015</v>
      </c>
      <c r="H61" s="28">
        <f t="shared" si="5"/>
        <v>7.5044000000000004</v>
      </c>
      <c r="I61" s="28">
        <f t="shared" si="2"/>
        <v>8.2548400000000015</v>
      </c>
      <c r="J61" s="32"/>
      <c r="K61" s="32"/>
      <c r="L61" s="32" t="s">
        <v>378</v>
      </c>
      <c r="M61" s="32" t="s">
        <v>378</v>
      </c>
      <c r="O61" s="32" t="s">
        <v>378</v>
      </c>
      <c r="R61" s="75">
        <f>IFERROR(VLOOKUP(A61,'Customer Details'!$A$4:$C$11,3,FALSE),"")</f>
        <v>0</v>
      </c>
    </row>
    <row r="62" spans="1:969 1940:1988" ht="12" customHeight="1" x14ac:dyDescent="0.25">
      <c r="A62" s="2" t="s">
        <v>111</v>
      </c>
      <c r="B62" s="4">
        <v>9128424</v>
      </c>
      <c r="C62" s="3" t="s">
        <v>42</v>
      </c>
      <c r="D62" s="2">
        <v>1</v>
      </c>
      <c r="F62" s="28">
        <v>5.3456000000000001</v>
      </c>
      <c r="G62" s="28">
        <f t="shared" si="7"/>
        <v>5.8801600000000009</v>
      </c>
      <c r="H62" s="28">
        <f t="shared" si="5"/>
        <v>5.3456000000000001</v>
      </c>
      <c r="I62" s="28">
        <f t="shared" si="2"/>
        <v>5.8801600000000009</v>
      </c>
      <c r="J62" s="32"/>
      <c r="K62" s="32"/>
      <c r="L62" s="32" t="s">
        <v>378</v>
      </c>
      <c r="M62" s="32" t="s">
        <v>378</v>
      </c>
      <c r="O62" s="32" t="s">
        <v>378</v>
      </c>
      <c r="R62" s="75">
        <f>IFERROR(VLOOKUP(A62,'Customer Details'!$A$4:$C$11,3,FALSE),"")</f>
        <v>0</v>
      </c>
    </row>
    <row r="63" spans="1:969 1940:1988" s="46" customFormat="1" ht="12" customHeight="1" x14ac:dyDescent="0.25">
      <c r="A63" s="58" t="s">
        <v>111</v>
      </c>
      <c r="B63" s="59">
        <v>9410303</v>
      </c>
      <c r="C63" s="60" t="s">
        <v>244</v>
      </c>
      <c r="D63" s="58">
        <v>1</v>
      </c>
      <c r="E63" s="58" t="s">
        <v>545</v>
      </c>
      <c r="F63" s="61">
        <v>7.5044000000000004</v>
      </c>
      <c r="G63" s="61">
        <f t="shared" si="7"/>
        <v>8.2548400000000015</v>
      </c>
      <c r="H63" s="61">
        <f t="shared" si="5"/>
        <v>7.5044000000000004</v>
      </c>
      <c r="I63" s="61">
        <f t="shared" si="2"/>
        <v>8.2548400000000015</v>
      </c>
      <c r="J63" s="62"/>
      <c r="K63" s="62"/>
      <c r="L63" s="62" t="s">
        <v>378</v>
      </c>
      <c r="M63" s="62" t="s">
        <v>378</v>
      </c>
      <c r="N63" s="58"/>
      <c r="O63" s="62" t="s">
        <v>378</v>
      </c>
      <c r="P63" s="58"/>
      <c r="Q63" s="58"/>
      <c r="R63" s="81">
        <f>IFERROR(VLOOKUP(A63,'Customer Details'!$A$4:$C$11,3,FALSE),"")</f>
        <v>0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BVP63" s="5"/>
      <c r="BVQ63" s="5"/>
      <c r="BVR63" s="5"/>
      <c r="BVS63" s="5"/>
      <c r="BVT63" s="5"/>
      <c r="BVU63" s="5"/>
      <c r="BVV63" s="5"/>
      <c r="BVW63" s="5"/>
      <c r="BVX63" s="5"/>
      <c r="BVY63" s="5"/>
      <c r="BVZ63" s="5"/>
      <c r="BWA63" s="5"/>
      <c r="BWB63" s="5"/>
      <c r="BWC63" s="5"/>
      <c r="BWD63" s="5"/>
      <c r="BWE63" s="5"/>
      <c r="BWF63" s="5"/>
      <c r="BWG63" s="5"/>
      <c r="BWH63" s="5"/>
      <c r="BWI63" s="5"/>
      <c r="BWJ63" s="5"/>
      <c r="BWK63" s="5"/>
      <c r="BWL63" s="5"/>
      <c r="BWM63" s="5"/>
      <c r="BWN63" s="5"/>
      <c r="BWO63" s="5"/>
      <c r="BWP63" s="5"/>
      <c r="BWQ63" s="5"/>
      <c r="BWR63" s="5"/>
      <c r="BWS63" s="5"/>
      <c r="BWT63" s="5"/>
      <c r="BWU63" s="5"/>
      <c r="BWV63" s="5"/>
      <c r="BWW63" s="5"/>
      <c r="BWX63" s="5"/>
      <c r="BWY63" s="5"/>
      <c r="BWZ63" s="5"/>
      <c r="BXA63" s="5"/>
      <c r="BXB63" s="5"/>
      <c r="BXC63" s="5"/>
      <c r="BXD63" s="5"/>
      <c r="BXE63" s="5"/>
      <c r="BXF63" s="5"/>
      <c r="BXG63" s="5"/>
      <c r="BXH63" s="5"/>
      <c r="BXI63" s="5"/>
      <c r="BXJ63" s="5"/>
      <c r="BXK63" s="5"/>
      <c r="BXL63" s="5"/>
    </row>
    <row r="64" spans="1:969 1940:1988" s="46" customFormat="1" ht="12" customHeight="1" x14ac:dyDescent="0.25">
      <c r="A64" s="58" t="s">
        <v>111</v>
      </c>
      <c r="B64" s="59">
        <v>9128429</v>
      </c>
      <c r="C64" s="60" t="s">
        <v>243</v>
      </c>
      <c r="D64" s="58">
        <v>1</v>
      </c>
      <c r="E64" s="58" t="s">
        <v>545</v>
      </c>
      <c r="F64" s="61">
        <v>5.3456000000000001</v>
      </c>
      <c r="G64" s="61">
        <f t="shared" si="7"/>
        <v>5.8801600000000009</v>
      </c>
      <c r="H64" s="61">
        <f t="shared" si="5"/>
        <v>5.3456000000000001</v>
      </c>
      <c r="I64" s="61">
        <f t="shared" si="2"/>
        <v>5.8801600000000009</v>
      </c>
      <c r="J64" s="62"/>
      <c r="K64" s="62"/>
      <c r="L64" s="62" t="s">
        <v>378</v>
      </c>
      <c r="M64" s="62" t="s">
        <v>378</v>
      </c>
      <c r="N64" s="58"/>
      <c r="O64" s="62" t="s">
        <v>378</v>
      </c>
      <c r="P64" s="58"/>
      <c r="Q64" s="58"/>
      <c r="R64" s="81">
        <f>IFERROR(VLOOKUP(A64,'Customer Details'!$A$4:$C$11,3,FALSE),"")</f>
        <v>0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BVP64" s="5"/>
      <c r="BVQ64" s="5"/>
      <c r="BVR64" s="5"/>
      <c r="BVS64" s="5"/>
      <c r="BVT64" s="5"/>
      <c r="BVU64" s="5"/>
      <c r="BVV64" s="5"/>
      <c r="BVW64" s="5"/>
      <c r="BVX64" s="5"/>
      <c r="BVY64" s="5"/>
      <c r="BVZ64" s="5"/>
      <c r="BWA64" s="5"/>
      <c r="BWB64" s="5"/>
      <c r="BWC64" s="5"/>
      <c r="BWD64" s="5"/>
      <c r="BWE64" s="5"/>
      <c r="BWF64" s="5"/>
      <c r="BWG64" s="5"/>
      <c r="BWH64" s="5"/>
      <c r="BWI64" s="5"/>
      <c r="BWJ64" s="5"/>
      <c r="BWK64" s="5"/>
      <c r="BWL64" s="5"/>
      <c r="BWM64" s="5"/>
      <c r="BWN64" s="5"/>
      <c r="BWO64" s="5"/>
      <c r="BWP64" s="5"/>
      <c r="BWQ64" s="5"/>
      <c r="BWR64" s="5"/>
      <c r="BWS64" s="5"/>
      <c r="BWT64" s="5"/>
      <c r="BWU64" s="5"/>
      <c r="BWV64" s="5"/>
      <c r="BWW64" s="5"/>
      <c r="BWX64" s="5"/>
      <c r="BWY64" s="5"/>
      <c r="BWZ64" s="5"/>
      <c r="BXA64" s="5"/>
      <c r="BXB64" s="5"/>
      <c r="BXC64" s="5"/>
      <c r="BXD64" s="5"/>
      <c r="BXE64" s="5"/>
      <c r="BXF64" s="5"/>
      <c r="BXG64" s="5"/>
      <c r="BXH64" s="5"/>
      <c r="BXI64" s="5"/>
      <c r="BXJ64" s="5"/>
      <c r="BXK64" s="5"/>
      <c r="BXL64" s="5"/>
    </row>
    <row r="65" spans="1:969 1940:1988" ht="12" customHeight="1" x14ac:dyDescent="0.25">
      <c r="A65" s="2" t="s">
        <v>111</v>
      </c>
      <c r="B65" s="4">
        <v>9761011</v>
      </c>
      <c r="C65" s="3" t="s">
        <v>396</v>
      </c>
      <c r="D65" s="2">
        <v>1</v>
      </c>
      <c r="E65" s="2" t="s">
        <v>545</v>
      </c>
      <c r="F65" s="28">
        <v>11.719200000000001</v>
      </c>
      <c r="G65" s="28">
        <f t="shared" si="7"/>
        <v>12.891120000000003</v>
      </c>
      <c r="H65" s="28">
        <f t="shared" si="5"/>
        <v>11.719200000000001</v>
      </c>
      <c r="I65" s="28">
        <f t="shared" si="2"/>
        <v>12.891120000000003</v>
      </c>
      <c r="J65" s="32"/>
      <c r="K65" s="32"/>
      <c r="L65" s="32" t="s">
        <v>378</v>
      </c>
      <c r="M65" s="32" t="s">
        <v>378</v>
      </c>
      <c r="O65" s="32" t="s">
        <v>378</v>
      </c>
      <c r="R65" s="75">
        <f>IFERROR(VLOOKUP(A65,'Customer Details'!$A$4:$C$11,3,FALSE),"")</f>
        <v>0</v>
      </c>
    </row>
    <row r="66" spans="1:969 1940:1988" ht="12" customHeight="1" x14ac:dyDescent="0.25">
      <c r="A66" s="2" t="s">
        <v>111</v>
      </c>
      <c r="B66" s="4">
        <v>9707026</v>
      </c>
      <c r="C66" s="3" t="s">
        <v>297</v>
      </c>
      <c r="D66" s="2">
        <v>1</v>
      </c>
      <c r="F66" s="28">
        <v>5.3456000000000001</v>
      </c>
      <c r="G66" s="28">
        <f t="shared" si="7"/>
        <v>5.8801600000000009</v>
      </c>
      <c r="H66" s="28">
        <f t="shared" si="5"/>
        <v>5.3456000000000001</v>
      </c>
      <c r="I66" s="28">
        <f t="shared" si="2"/>
        <v>5.8801600000000009</v>
      </c>
      <c r="J66" s="32"/>
      <c r="K66" s="32"/>
      <c r="L66" s="32" t="s">
        <v>378</v>
      </c>
      <c r="M66" s="32" t="s">
        <v>378</v>
      </c>
      <c r="O66" s="32" t="s">
        <v>378</v>
      </c>
      <c r="R66" s="75">
        <f>IFERROR(VLOOKUP(A66,'Customer Details'!$A$4:$C$11,3,FALSE),"")</f>
        <v>0</v>
      </c>
    </row>
    <row r="67" spans="1:969 1940:1988" ht="12" customHeight="1" x14ac:dyDescent="0.25">
      <c r="A67" s="2" t="s">
        <v>111</v>
      </c>
      <c r="B67" s="4">
        <v>9277167</v>
      </c>
      <c r="C67" s="3" t="s">
        <v>397</v>
      </c>
      <c r="D67" s="2">
        <v>1</v>
      </c>
      <c r="E67" s="2" t="s">
        <v>545</v>
      </c>
      <c r="F67" s="28">
        <v>17.064800000000002</v>
      </c>
      <c r="G67" s="28">
        <f t="shared" si="7"/>
        <v>18.771280000000004</v>
      </c>
      <c r="H67" s="28">
        <f t="shared" si="5"/>
        <v>17.064800000000002</v>
      </c>
      <c r="I67" s="28">
        <f t="shared" si="2"/>
        <v>18.771280000000004</v>
      </c>
      <c r="J67" s="32"/>
      <c r="K67" s="32"/>
      <c r="L67" s="32" t="s">
        <v>378</v>
      </c>
      <c r="M67" s="32" t="s">
        <v>378</v>
      </c>
      <c r="O67" s="32" t="s">
        <v>378</v>
      </c>
      <c r="R67" s="75">
        <f>IFERROR(VLOOKUP(A67,'Customer Details'!$A$4:$C$11,3,FALSE),"")</f>
        <v>0</v>
      </c>
    </row>
    <row r="68" spans="1:969 1940:1988" s="46" customFormat="1" ht="12" customHeight="1" x14ac:dyDescent="0.25">
      <c r="A68" s="58" t="s">
        <v>111</v>
      </c>
      <c r="B68" s="59">
        <v>9761002</v>
      </c>
      <c r="C68" s="60" t="s">
        <v>39</v>
      </c>
      <c r="D68" s="58">
        <v>1</v>
      </c>
      <c r="E68" s="58"/>
      <c r="F68" s="61">
        <v>7.5044000000000004</v>
      </c>
      <c r="G68" s="61">
        <f t="shared" si="7"/>
        <v>8.2548400000000015</v>
      </c>
      <c r="H68" s="61">
        <f t="shared" si="5"/>
        <v>7.5044000000000004</v>
      </c>
      <c r="I68" s="61">
        <f t="shared" si="2"/>
        <v>8.2548400000000015</v>
      </c>
      <c r="J68" s="62"/>
      <c r="K68" s="62"/>
      <c r="L68" s="62"/>
      <c r="M68" s="62"/>
      <c r="N68" s="58"/>
      <c r="O68" s="62"/>
      <c r="P68" s="62" t="s">
        <v>378</v>
      </c>
      <c r="Q68" s="58"/>
      <c r="R68" s="81">
        <f>IFERROR(VLOOKUP(A68,'Customer Details'!$A$4:$C$11,3,FALSE),"")</f>
        <v>0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BVP68" s="5"/>
      <c r="BVQ68" s="5"/>
      <c r="BVR68" s="5"/>
      <c r="BVS68" s="5"/>
      <c r="BVT68" s="5"/>
      <c r="BVU68" s="5"/>
      <c r="BVV68" s="5"/>
      <c r="BVW68" s="5"/>
      <c r="BVX68" s="5"/>
      <c r="BVY68" s="5"/>
      <c r="BVZ68" s="5"/>
      <c r="BWA68" s="5"/>
      <c r="BWB68" s="5"/>
      <c r="BWC68" s="5"/>
      <c r="BWD68" s="5"/>
      <c r="BWE68" s="5"/>
      <c r="BWF68" s="5"/>
      <c r="BWG68" s="5"/>
      <c r="BWH68" s="5"/>
      <c r="BWI68" s="5"/>
      <c r="BWJ68" s="5"/>
      <c r="BWK68" s="5"/>
      <c r="BWL68" s="5"/>
      <c r="BWM68" s="5"/>
      <c r="BWN68" s="5"/>
      <c r="BWO68" s="5"/>
      <c r="BWP68" s="5"/>
      <c r="BWQ68" s="5"/>
      <c r="BWR68" s="5"/>
      <c r="BWS68" s="5"/>
      <c r="BWT68" s="5"/>
      <c r="BWU68" s="5"/>
      <c r="BWV68" s="5"/>
      <c r="BWW68" s="5"/>
      <c r="BWX68" s="5"/>
      <c r="BWY68" s="5"/>
      <c r="BWZ68" s="5"/>
      <c r="BXA68" s="5"/>
      <c r="BXB68" s="5"/>
      <c r="BXC68" s="5"/>
      <c r="BXD68" s="5"/>
      <c r="BXE68" s="5"/>
      <c r="BXF68" s="5"/>
      <c r="BXG68" s="5"/>
      <c r="BXH68" s="5"/>
      <c r="BXI68" s="5"/>
      <c r="BXJ68" s="5"/>
      <c r="BXK68" s="5"/>
      <c r="BXL68" s="5"/>
    </row>
    <row r="69" spans="1:969 1940:1988" s="46" customFormat="1" ht="12" customHeight="1" x14ac:dyDescent="0.25">
      <c r="A69" s="58" t="s">
        <v>111</v>
      </c>
      <c r="B69" s="59">
        <v>9707026</v>
      </c>
      <c r="C69" s="60" t="s">
        <v>297</v>
      </c>
      <c r="D69" s="58">
        <v>1</v>
      </c>
      <c r="E69" s="58"/>
      <c r="F69" s="61">
        <v>5.3456000000000001</v>
      </c>
      <c r="G69" s="61">
        <f t="shared" si="7"/>
        <v>5.8801600000000009</v>
      </c>
      <c r="H69" s="61">
        <f t="shared" si="5"/>
        <v>5.3456000000000001</v>
      </c>
      <c r="I69" s="61">
        <f t="shared" si="2"/>
        <v>5.8801600000000009</v>
      </c>
      <c r="J69" s="62"/>
      <c r="K69" s="62"/>
      <c r="L69" s="62"/>
      <c r="M69" s="62"/>
      <c r="N69" s="58"/>
      <c r="O69" s="62"/>
      <c r="P69" s="62" t="s">
        <v>378</v>
      </c>
      <c r="Q69" s="58"/>
      <c r="R69" s="81">
        <f>IFERROR(VLOOKUP(A69,'Customer Details'!$A$4:$C$11,3,FALSE),"")</f>
        <v>0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BVP69" s="5"/>
      <c r="BVQ69" s="5"/>
      <c r="BVR69" s="5"/>
      <c r="BVS69" s="5"/>
      <c r="BVT69" s="5"/>
      <c r="BVU69" s="5"/>
      <c r="BVV69" s="5"/>
      <c r="BVW69" s="5"/>
      <c r="BVX69" s="5"/>
      <c r="BVY69" s="5"/>
      <c r="BVZ69" s="5"/>
      <c r="BWA69" s="5"/>
      <c r="BWB69" s="5"/>
      <c r="BWC69" s="5"/>
      <c r="BWD69" s="5"/>
      <c r="BWE69" s="5"/>
      <c r="BWF69" s="5"/>
      <c r="BWG69" s="5"/>
      <c r="BWH69" s="5"/>
      <c r="BWI69" s="5"/>
      <c r="BWJ69" s="5"/>
      <c r="BWK69" s="5"/>
      <c r="BWL69" s="5"/>
      <c r="BWM69" s="5"/>
      <c r="BWN69" s="5"/>
      <c r="BWO69" s="5"/>
      <c r="BWP69" s="5"/>
      <c r="BWQ69" s="5"/>
      <c r="BWR69" s="5"/>
      <c r="BWS69" s="5"/>
      <c r="BWT69" s="5"/>
      <c r="BWU69" s="5"/>
      <c r="BWV69" s="5"/>
      <c r="BWW69" s="5"/>
      <c r="BWX69" s="5"/>
      <c r="BWY69" s="5"/>
      <c r="BWZ69" s="5"/>
      <c r="BXA69" s="5"/>
      <c r="BXB69" s="5"/>
      <c r="BXC69" s="5"/>
      <c r="BXD69" s="5"/>
      <c r="BXE69" s="5"/>
      <c r="BXF69" s="5"/>
      <c r="BXG69" s="5"/>
      <c r="BXH69" s="5"/>
      <c r="BXI69" s="5"/>
      <c r="BXJ69" s="5"/>
      <c r="BXK69" s="5"/>
      <c r="BXL69" s="5"/>
    </row>
    <row r="70" spans="1:969 1940:1988" s="46" customFormat="1" ht="12" customHeight="1" x14ac:dyDescent="0.25">
      <c r="A70" s="58" t="s">
        <v>111</v>
      </c>
      <c r="B70" s="59">
        <v>9705340</v>
      </c>
      <c r="C70" s="60" t="s">
        <v>395</v>
      </c>
      <c r="D70" s="58">
        <v>1</v>
      </c>
      <c r="E70" s="58"/>
      <c r="F70" s="61">
        <v>5.3456000000000001</v>
      </c>
      <c r="G70" s="61">
        <f t="shared" si="7"/>
        <v>5.8801600000000009</v>
      </c>
      <c r="H70" s="61">
        <f t="shared" si="5"/>
        <v>5.3456000000000001</v>
      </c>
      <c r="I70" s="61">
        <f t="shared" si="2"/>
        <v>5.8801600000000009</v>
      </c>
      <c r="J70" s="62"/>
      <c r="K70" s="62"/>
      <c r="L70" s="62"/>
      <c r="M70" s="62"/>
      <c r="N70" s="58"/>
      <c r="O70" s="62"/>
      <c r="P70" s="62" t="s">
        <v>378</v>
      </c>
      <c r="Q70" s="58"/>
      <c r="R70" s="81">
        <f>IFERROR(VLOOKUP(A70,'Customer Details'!$A$4:$C$11,3,FALSE),"")</f>
        <v>0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BVP70" s="5"/>
      <c r="BVQ70" s="5"/>
      <c r="BVR70" s="5"/>
      <c r="BVS70" s="5"/>
      <c r="BVT70" s="5"/>
      <c r="BVU70" s="5"/>
      <c r="BVV70" s="5"/>
      <c r="BVW70" s="5"/>
      <c r="BVX70" s="5"/>
      <c r="BVY70" s="5"/>
      <c r="BVZ70" s="5"/>
      <c r="BWA70" s="5"/>
      <c r="BWB70" s="5"/>
      <c r="BWC70" s="5"/>
      <c r="BWD70" s="5"/>
      <c r="BWE70" s="5"/>
      <c r="BWF70" s="5"/>
      <c r="BWG70" s="5"/>
      <c r="BWH70" s="5"/>
      <c r="BWI70" s="5"/>
      <c r="BWJ70" s="5"/>
      <c r="BWK70" s="5"/>
      <c r="BWL70" s="5"/>
      <c r="BWM70" s="5"/>
      <c r="BWN70" s="5"/>
      <c r="BWO70" s="5"/>
      <c r="BWP70" s="5"/>
      <c r="BWQ70" s="5"/>
      <c r="BWR70" s="5"/>
      <c r="BWS70" s="5"/>
      <c r="BWT70" s="5"/>
      <c r="BWU70" s="5"/>
      <c r="BWV70" s="5"/>
      <c r="BWW70" s="5"/>
      <c r="BWX70" s="5"/>
      <c r="BWY70" s="5"/>
      <c r="BWZ70" s="5"/>
      <c r="BXA70" s="5"/>
      <c r="BXB70" s="5"/>
      <c r="BXC70" s="5"/>
      <c r="BXD70" s="5"/>
      <c r="BXE70" s="5"/>
      <c r="BXF70" s="5"/>
      <c r="BXG70" s="5"/>
      <c r="BXH70" s="5"/>
      <c r="BXI70" s="5"/>
      <c r="BXJ70" s="5"/>
      <c r="BXK70" s="5"/>
      <c r="BXL70" s="5"/>
    </row>
    <row r="71" spans="1:969 1940:1988" ht="12" customHeight="1" x14ac:dyDescent="0.25">
      <c r="A71" s="2" t="s">
        <v>111</v>
      </c>
      <c r="B71" s="4">
        <v>9707027</v>
      </c>
      <c r="C71" s="3" t="s">
        <v>81</v>
      </c>
      <c r="D71" s="2">
        <v>1</v>
      </c>
      <c r="F71" s="28">
        <v>5.3456000000000001</v>
      </c>
      <c r="G71" s="28">
        <f t="shared" si="7"/>
        <v>5.8801600000000009</v>
      </c>
      <c r="H71" s="28">
        <f t="shared" si="5"/>
        <v>5.3456000000000001</v>
      </c>
      <c r="I71" s="28">
        <f t="shared" si="2"/>
        <v>5.8801600000000009</v>
      </c>
      <c r="J71" s="32"/>
      <c r="K71" s="32"/>
      <c r="L71" s="32" t="s">
        <v>378</v>
      </c>
      <c r="M71" s="32" t="s">
        <v>378</v>
      </c>
      <c r="O71" s="32" t="s">
        <v>378</v>
      </c>
      <c r="R71" s="75">
        <f>IFERROR(VLOOKUP(A71,'Customer Details'!$A$4:$C$11,3,FALSE),"")</f>
        <v>0</v>
      </c>
    </row>
    <row r="72" spans="1:969 1940:1988" ht="12" customHeight="1" x14ac:dyDescent="0.25">
      <c r="A72" s="2" t="s">
        <v>111</v>
      </c>
      <c r="B72" s="4">
        <v>9761001</v>
      </c>
      <c r="C72" s="3" t="s">
        <v>205</v>
      </c>
      <c r="D72" s="2">
        <v>1</v>
      </c>
      <c r="F72" s="28">
        <v>9.6631999999999998</v>
      </c>
      <c r="G72" s="28">
        <f t="shared" si="7"/>
        <v>10.629520000000001</v>
      </c>
      <c r="H72" s="28">
        <f t="shared" si="5"/>
        <v>9.6631999999999998</v>
      </c>
      <c r="I72" s="28">
        <f t="shared" si="2"/>
        <v>10.629520000000001</v>
      </c>
      <c r="J72" s="32"/>
      <c r="K72" s="32"/>
      <c r="L72" s="32" t="s">
        <v>378</v>
      </c>
      <c r="M72" s="32" t="s">
        <v>378</v>
      </c>
      <c r="O72" s="32" t="s">
        <v>378</v>
      </c>
      <c r="R72" s="75">
        <f>IFERROR(VLOOKUP(A72,'Customer Details'!$A$4:$C$11,3,FALSE),"")</f>
        <v>0</v>
      </c>
    </row>
    <row r="73" spans="1:969 1940:1988" s="46" customFormat="1" ht="12" customHeight="1" x14ac:dyDescent="0.25">
      <c r="A73" s="58" t="s">
        <v>111</v>
      </c>
      <c r="B73" s="59">
        <v>9761003</v>
      </c>
      <c r="C73" s="60" t="s">
        <v>224</v>
      </c>
      <c r="D73" s="58">
        <v>1</v>
      </c>
      <c r="E73" s="58"/>
      <c r="F73" s="61">
        <v>9.9715999999999987</v>
      </c>
      <c r="G73" s="61">
        <f t="shared" si="7"/>
        <v>10.96876</v>
      </c>
      <c r="H73" s="61">
        <f t="shared" si="5"/>
        <v>9.9715999999999987</v>
      </c>
      <c r="I73" s="61">
        <f t="shared" si="2"/>
        <v>10.96876</v>
      </c>
      <c r="J73" s="62"/>
      <c r="K73" s="62"/>
      <c r="L73" s="62" t="s">
        <v>378</v>
      </c>
      <c r="M73" s="62" t="s">
        <v>378</v>
      </c>
      <c r="N73" s="58"/>
      <c r="O73" s="62" t="s">
        <v>378</v>
      </c>
      <c r="P73" s="58"/>
      <c r="Q73" s="58"/>
      <c r="R73" s="81">
        <f>IFERROR(VLOOKUP(A73,'Customer Details'!$A$4:$C$11,3,FALSE),"")</f>
        <v>0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5"/>
      <c r="UO73" s="5"/>
      <c r="UP73" s="5"/>
      <c r="UQ73" s="5"/>
      <c r="UR73" s="5"/>
      <c r="US73" s="5"/>
      <c r="UT73" s="5"/>
      <c r="UU73" s="5"/>
      <c r="UV73" s="5"/>
      <c r="UW73" s="5"/>
      <c r="UX73" s="5"/>
      <c r="UY73" s="5"/>
      <c r="UZ73" s="5"/>
      <c r="VA73" s="5"/>
      <c r="VB73" s="5"/>
      <c r="VC73" s="5"/>
      <c r="VD73" s="5"/>
      <c r="VE73" s="5"/>
      <c r="VF73" s="5"/>
      <c r="VG73" s="5"/>
      <c r="VH73" s="5"/>
      <c r="VI73" s="5"/>
      <c r="VJ73" s="5"/>
      <c r="VK73" s="5"/>
      <c r="VL73" s="5"/>
      <c r="VM73" s="5"/>
      <c r="VN73" s="5"/>
      <c r="VO73" s="5"/>
      <c r="VP73" s="5"/>
      <c r="VQ73" s="5"/>
      <c r="VR73" s="5"/>
      <c r="VS73" s="5"/>
      <c r="VT73" s="5"/>
      <c r="VU73" s="5"/>
      <c r="VV73" s="5"/>
      <c r="VW73" s="5"/>
      <c r="VX73" s="5"/>
      <c r="VY73" s="5"/>
      <c r="VZ73" s="5"/>
      <c r="WA73" s="5"/>
      <c r="WB73" s="5"/>
      <c r="WC73" s="5"/>
      <c r="WD73" s="5"/>
      <c r="WE73" s="5"/>
      <c r="WF73" s="5"/>
      <c r="WG73" s="5"/>
      <c r="WH73" s="5"/>
      <c r="WI73" s="5"/>
      <c r="WJ73" s="5"/>
      <c r="WK73" s="5"/>
      <c r="WL73" s="5"/>
      <c r="WM73" s="5"/>
      <c r="WN73" s="5"/>
      <c r="WO73" s="5"/>
      <c r="WP73" s="5"/>
      <c r="WQ73" s="5"/>
      <c r="WR73" s="5"/>
      <c r="WS73" s="5"/>
      <c r="WT73" s="5"/>
      <c r="WU73" s="5"/>
      <c r="WV73" s="5"/>
      <c r="WW73" s="5"/>
      <c r="WX73" s="5"/>
      <c r="WY73" s="5"/>
      <c r="WZ73" s="5"/>
      <c r="XA73" s="5"/>
      <c r="XB73" s="5"/>
      <c r="XC73" s="5"/>
      <c r="XD73" s="5"/>
      <c r="XE73" s="5"/>
      <c r="XF73" s="5"/>
      <c r="XG73" s="5"/>
      <c r="XH73" s="5"/>
      <c r="XI73" s="5"/>
      <c r="XJ73" s="5"/>
      <c r="XK73" s="5"/>
      <c r="XL73" s="5"/>
      <c r="XM73" s="5"/>
      <c r="XN73" s="5"/>
      <c r="XO73" s="5"/>
      <c r="XP73" s="5"/>
      <c r="XQ73" s="5"/>
      <c r="XR73" s="5"/>
      <c r="XS73" s="5"/>
      <c r="XT73" s="5"/>
      <c r="XU73" s="5"/>
      <c r="XV73" s="5"/>
      <c r="XW73" s="5"/>
      <c r="XX73" s="5"/>
      <c r="XY73" s="5"/>
      <c r="XZ73" s="5"/>
      <c r="YA73" s="5"/>
      <c r="YB73" s="5"/>
      <c r="YC73" s="5"/>
      <c r="YD73" s="5"/>
      <c r="YE73" s="5"/>
      <c r="YF73" s="5"/>
      <c r="YG73" s="5"/>
      <c r="YH73" s="5"/>
      <c r="YI73" s="5"/>
      <c r="YJ73" s="5"/>
      <c r="YK73" s="5"/>
      <c r="YL73" s="5"/>
      <c r="YM73" s="5"/>
      <c r="YN73" s="5"/>
      <c r="YO73" s="5"/>
      <c r="YP73" s="5"/>
      <c r="YQ73" s="5"/>
      <c r="YR73" s="5"/>
      <c r="YS73" s="5"/>
      <c r="YT73" s="5"/>
      <c r="YU73" s="5"/>
      <c r="YV73" s="5"/>
      <c r="YW73" s="5"/>
      <c r="YX73" s="5"/>
      <c r="YY73" s="5"/>
      <c r="YZ73" s="5"/>
      <c r="ZA73" s="5"/>
      <c r="ZB73" s="5"/>
      <c r="ZC73" s="5"/>
      <c r="ZD73" s="5"/>
      <c r="ZE73" s="5"/>
      <c r="ZF73" s="5"/>
      <c r="ZG73" s="5"/>
      <c r="ZH73" s="5"/>
      <c r="ZI73" s="5"/>
      <c r="ZJ73" s="5"/>
      <c r="ZK73" s="5"/>
      <c r="ZL73" s="5"/>
      <c r="ZM73" s="5"/>
      <c r="ZN73" s="5"/>
      <c r="ZO73" s="5"/>
      <c r="ZP73" s="5"/>
      <c r="ZQ73" s="5"/>
      <c r="ZR73" s="5"/>
      <c r="ZS73" s="5"/>
      <c r="ZT73" s="5"/>
      <c r="ZU73" s="5"/>
      <c r="ZV73" s="5"/>
      <c r="ZW73" s="5"/>
      <c r="ZX73" s="5"/>
      <c r="ZY73" s="5"/>
      <c r="ZZ73" s="5"/>
      <c r="AAA73" s="5"/>
      <c r="AAB73" s="5"/>
      <c r="AAC73" s="5"/>
      <c r="AAD73" s="5"/>
      <c r="AAE73" s="5"/>
      <c r="AAF73" s="5"/>
      <c r="AAG73" s="5"/>
      <c r="AAH73" s="5"/>
      <c r="AAI73" s="5"/>
      <c r="AAJ73" s="5"/>
      <c r="AAK73" s="5"/>
      <c r="AAL73" s="5"/>
      <c r="AAM73" s="5"/>
      <c r="AAN73" s="5"/>
      <c r="AAO73" s="5"/>
      <c r="AAP73" s="5"/>
      <c r="AAQ73" s="5"/>
      <c r="AAR73" s="5"/>
      <c r="AAS73" s="5"/>
      <c r="AAT73" s="5"/>
      <c r="AAU73" s="5"/>
      <c r="AAV73" s="5"/>
      <c r="AAW73" s="5"/>
      <c r="AAX73" s="5"/>
      <c r="AAY73" s="5"/>
      <c r="AAZ73" s="5"/>
      <c r="ABA73" s="5"/>
      <c r="ABB73" s="5"/>
      <c r="ABC73" s="5"/>
      <c r="ABD73" s="5"/>
      <c r="ABE73" s="5"/>
      <c r="ABF73" s="5"/>
      <c r="ABG73" s="5"/>
      <c r="ABH73" s="5"/>
      <c r="ABI73" s="5"/>
      <c r="ABJ73" s="5"/>
      <c r="ABK73" s="5"/>
      <c r="ABL73" s="5"/>
      <c r="ABM73" s="5"/>
      <c r="ABN73" s="5"/>
      <c r="ABO73" s="5"/>
      <c r="ABP73" s="5"/>
      <c r="ABQ73" s="5"/>
      <c r="ABR73" s="5"/>
      <c r="ABS73" s="5"/>
      <c r="ABT73" s="5"/>
      <c r="ABU73" s="5"/>
      <c r="ABV73" s="5"/>
      <c r="ABW73" s="5"/>
      <c r="ABX73" s="5"/>
      <c r="ABY73" s="5"/>
      <c r="ABZ73" s="5"/>
      <c r="ACA73" s="5"/>
      <c r="ACB73" s="5"/>
      <c r="ACC73" s="5"/>
      <c r="ACD73" s="5"/>
      <c r="ACE73" s="5"/>
      <c r="ACF73" s="5"/>
      <c r="ACG73" s="5"/>
      <c r="ACH73" s="5"/>
      <c r="ACI73" s="5"/>
      <c r="ACJ73" s="5"/>
      <c r="ACK73" s="5"/>
      <c r="ACL73" s="5"/>
      <c r="ACM73" s="5"/>
      <c r="ACN73" s="5"/>
      <c r="ACO73" s="5"/>
      <c r="ACP73" s="5"/>
      <c r="ACQ73" s="5"/>
      <c r="ACR73" s="5"/>
      <c r="ACS73" s="5"/>
      <c r="ACT73" s="5"/>
      <c r="ACU73" s="5"/>
      <c r="ACV73" s="5"/>
      <c r="ACW73" s="5"/>
      <c r="ACX73" s="5"/>
      <c r="ACY73" s="5"/>
      <c r="ACZ73" s="5"/>
      <c r="ADA73" s="5"/>
      <c r="ADB73" s="5"/>
      <c r="ADC73" s="5"/>
      <c r="ADD73" s="5"/>
      <c r="ADE73" s="5"/>
      <c r="ADF73" s="5"/>
      <c r="ADG73" s="5"/>
      <c r="ADH73" s="5"/>
      <c r="ADI73" s="5"/>
      <c r="ADJ73" s="5"/>
      <c r="ADK73" s="5"/>
      <c r="ADL73" s="5"/>
      <c r="ADM73" s="5"/>
      <c r="ADN73" s="5"/>
      <c r="ADO73" s="5"/>
      <c r="ADP73" s="5"/>
      <c r="ADQ73" s="5"/>
      <c r="ADR73" s="5"/>
      <c r="ADS73" s="5"/>
      <c r="ADT73" s="5"/>
      <c r="ADU73" s="5"/>
      <c r="ADV73" s="5"/>
      <c r="ADW73" s="5"/>
      <c r="ADX73" s="5"/>
      <c r="ADY73" s="5"/>
      <c r="ADZ73" s="5"/>
      <c r="AEA73" s="5"/>
      <c r="AEB73" s="5"/>
      <c r="AEC73" s="5"/>
      <c r="AED73" s="5"/>
      <c r="AEE73" s="5"/>
      <c r="AEF73" s="5"/>
      <c r="AEG73" s="5"/>
      <c r="AEH73" s="5"/>
      <c r="AEI73" s="5"/>
      <c r="AEJ73" s="5"/>
      <c r="AEK73" s="5"/>
      <c r="AEL73" s="5"/>
      <c r="AEM73" s="5"/>
      <c r="AEN73" s="5"/>
      <c r="AEO73" s="5"/>
      <c r="AEP73" s="5"/>
      <c r="AEQ73" s="5"/>
      <c r="AER73" s="5"/>
      <c r="AES73" s="5"/>
      <c r="AET73" s="5"/>
      <c r="AEU73" s="5"/>
      <c r="AEV73" s="5"/>
      <c r="AEW73" s="5"/>
      <c r="AEX73" s="5"/>
      <c r="AEY73" s="5"/>
      <c r="AEZ73" s="5"/>
      <c r="AFA73" s="5"/>
      <c r="AFB73" s="5"/>
      <c r="AFC73" s="5"/>
      <c r="AFD73" s="5"/>
      <c r="AFE73" s="5"/>
      <c r="AFF73" s="5"/>
      <c r="AFG73" s="5"/>
      <c r="AFH73" s="5"/>
      <c r="AFI73" s="5"/>
      <c r="AFJ73" s="5"/>
      <c r="AFK73" s="5"/>
      <c r="AFL73" s="5"/>
      <c r="AFM73" s="5"/>
      <c r="AFN73" s="5"/>
      <c r="AFO73" s="5"/>
      <c r="AFP73" s="5"/>
      <c r="AFQ73" s="5"/>
      <c r="AFR73" s="5"/>
      <c r="AFS73" s="5"/>
      <c r="AFT73" s="5"/>
      <c r="AFU73" s="5"/>
      <c r="AFV73" s="5"/>
      <c r="AFW73" s="5"/>
      <c r="AFX73" s="5"/>
      <c r="AFY73" s="5"/>
      <c r="AFZ73" s="5"/>
      <c r="AGA73" s="5"/>
      <c r="AGB73" s="5"/>
      <c r="AGC73" s="5"/>
      <c r="AGD73" s="5"/>
      <c r="AGE73" s="5"/>
      <c r="AGF73" s="5"/>
      <c r="AGG73" s="5"/>
      <c r="AGH73" s="5"/>
      <c r="AGI73" s="5"/>
      <c r="AGJ73" s="5"/>
      <c r="AGK73" s="5"/>
      <c r="AGL73" s="5"/>
      <c r="AGM73" s="5"/>
      <c r="AGN73" s="5"/>
      <c r="AGO73" s="5"/>
      <c r="AGP73" s="5"/>
      <c r="AGQ73" s="5"/>
      <c r="AGR73" s="5"/>
      <c r="AGS73" s="5"/>
      <c r="AGT73" s="5"/>
      <c r="AGU73" s="5"/>
      <c r="AGV73" s="5"/>
      <c r="AGW73" s="5"/>
      <c r="AGX73" s="5"/>
      <c r="AGY73" s="5"/>
      <c r="AGZ73" s="5"/>
      <c r="AHA73" s="5"/>
      <c r="AHB73" s="5"/>
      <c r="AHC73" s="5"/>
      <c r="AHD73" s="5"/>
      <c r="AHE73" s="5"/>
      <c r="AHF73" s="5"/>
      <c r="AHG73" s="5"/>
      <c r="AHH73" s="5"/>
      <c r="AHI73" s="5"/>
      <c r="AHJ73" s="5"/>
      <c r="AHK73" s="5"/>
      <c r="AHL73" s="5"/>
      <c r="AHM73" s="5"/>
      <c r="AHN73" s="5"/>
      <c r="AHO73" s="5"/>
      <c r="AHP73" s="5"/>
      <c r="AHQ73" s="5"/>
      <c r="AHR73" s="5"/>
      <c r="AHS73" s="5"/>
      <c r="AHT73" s="5"/>
      <c r="AHU73" s="5"/>
      <c r="AHV73" s="5"/>
      <c r="AHW73" s="5"/>
      <c r="AHX73" s="5"/>
      <c r="AHY73" s="5"/>
      <c r="AHZ73" s="5"/>
      <c r="AIA73" s="5"/>
      <c r="AIB73" s="5"/>
      <c r="AIC73" s="5"/>
      <c r="AID73" s="5"/>
      <c r="AIE73" s="5"/>
      <c r="AIF73" s="5"/>
      <c r="AIG73" s="5"/>
      <c r="AIH73" s="5"/>
      <c r="AII73" s="5"/>
      <c r="AIJ73" s="5"/>
      <c r="AIK73" s="5"/>
      <c r="AIL73" s="5"/>
      <c r="AIM73" s="5"/>
      <c r="AIN73" s="5"/>
      <c r="AIO73" s="5"/>
      <c r="AIP73" s="5"/>
      <c r="AIQ73" s="5"/>
      <c r="AIR73" s="5"/>
      <c r="AIS73" s="5"/>
      <c r="AIT73" s="5"/>
      <c r="AIU73" s="5"/>
      <c r="AIV73" s="5"/>
      <c r="AIW73" s="5"/>
      <c r="AIX73" s="5"/>
      <c r="AIY73" s="5"/>
      <c r="AIZ73" s="5"/>
      <c r="AJA73" s="5"/>
      <c r="AJB73" s="5"/>
      <c r="AJC73" s="5"/>
      <c r="AJD73" s="5"/>
      <c r="AJE73" s="5"/>
      <c r="AJF73" s="5"/>
      <c r="AJG73" s="5"/>
      <c r="AJH73" s="5"/>
      <c r="AJI73" s="5"/>
      <c r="AJJ73" s="5"/>
      <c r="AJK73" s="5"/>
      <c r="AJL73" s="5"/>
      <c r="AJM73" s="5"/>
      <c r="AJN73" s="5"/>
      <c r="AJO73" s="5"/>
      <c r="AJP73" s="5"/>
      <c r="AJQ73" s="5"/>
      <c r="AJR73" s="5"/>
      <c r="AJS73" s="5"/>
      <c r="AJT73" s="5"/>
      <c r="AJU73" s="5"/>
      <c r="AJV73" s="5"/>
      <c r="AJW73" s="5"/>
      <c r="AJX73" s="5"/>
      <c r="AJY73" s="5"/>
      <c r="AJZ73" s="5"/>
      <c r="AKA73" s="5"/>
      <c r="AKB73" s="5"/>
      <c r="AKC73" s="5"/>
      <c r="AKD73" s="5"/>
      <c r="AKE73" s="5"/>
      <c r="AKF73" s="5"/>
      <c r="AKG73" s="5"/>
      <c r="BVP73" s="5"/>
      <c r="BVQ73" s="5"/>
      <c r="BVR73" s="5"/>
      <c r="BVS73" s="5"/>
      <c r="BVT73" s="5"/>
      <c r="BVU73" s="5"/>
      <c r="BVV73" s="5"/>
      <c r="BVW73" s="5"/>
      <c r="BVX73" s="5"/>
      <c r="BVY73" s="5"/>
      <c r="BVZ73" s="5"/>
      <c r="BWA73" s="5"/>
      <c r="BWB73" s="5"/>
      <c r="BWC73" s="5"/>
      <c r="BWD73" s="5"/>
      <c r="BWE73" s="5"/>
      <c r="BWF73" s="5"/>
      <c r="BWG73" s="5"/>
      <c r="BWH73" s="5"/>
      <c r="BWI73" s="5"/>
      <c r="BWJ73" s="5"/>
      <c r="BWK73" s="5"/>
      <c r="BWL73" s="5"/>
      <c r="BWM73" s="5"/>
      <c r="BWN73" s="5"/>
      <c r="BWO73" s="5"/>
      <c r="BWP73" s="5"/>
      <c r="BWQ73" s="5"/>
      <c r="BWR73" s="5"/>
      <c r="BWS73" s="5"/>
      <c r="BWT73" s="5"/>
      <c r="BWU73" s="5"/>
      <c r="BWV73" s="5"/>
      <c r="BWW73" s="5"/>
      <c r="BWX73" s="5"/>
      <c r="BWY73" s="5"/>
      <c r="BWZ73" s="5"/>
      <c r="BXA73" s="5"/>
      <c r="BXB73" s="5"/>
      <c r="BXC73" s="5"/>
      <c r="BXD73" s="5"/>
      <c r="BXE73" s="5"/>
      <c r="BXF73" s="5"/>
      <c r="BXG73" s="5"/>
      <c r="BXH73" s="5"/>
      <c r="BXI73" s="5"/>
      <c r="BXJ73" s="5"/>
      <c r="BXK73" s="5"/>
      <c r="BXL73" s="5"/>
    </row>
    <row r="74" spans="1:969 1940:1988" s="46" customFormat="1" ht="12" customHeight="1" x14ac:dyDescent="0.25">
      <c r="A74" s="58" t="s">
        <v>111</v>
      </c>
      <c r="B74" s="59">
        <v>9707035</v>
      </c>
      <c r="C74" s="60" t="s">
        <v>337</v>
      </c>
      <c r="D74" s="58">
        <v>1</v>
      </c>
      <c r="E74" s="58"/>
      <c r="F74" s="61">
        <v>5.3456000000000001</v>
      </c>
      <c r="G74" s="61">
        <f t="shared" si="7"/>
        <v>5.8801600000000009</v>
      </c>
      <c r="H74" s="61">
        <f t="shared" si="5"/>
        <v>5.3456000000000001</v>
      </c>
      <c r="I74" s="61">
        <f t="shared" si="2"/>
        <v>5.8801600000000009</v>
      </c>
      <c r="J74" s="62"/>
      <c r="K74" s="62"/>
      <c r="L74" s="62" t="s">
        <v>378</v>
      </c>
      <c r="M74" s="62" t="s">
        <v>378</v>
      </c>
      <c r="N74" s="58"/>
      <c r="O74" s="62" t="s">
        <v>378</v>
      </c>
      <c r="P74" s="58"/>
      <c r="Q74" s="58"/>
      <c r="R74" s="81">
        <f>IFERROR(VLOOKUP(A74,'Customer Details'!$A$4:$C$11,3,FALSE),"")</f>
        <v>0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  <c r="AEP74" s="5"/>
      <c r="AEQ74" s="5"/>
      <c r="AER74" s="5"/>
      <c r="AES74" s="5"/>
      <c r="AET74" s="5"/>
      <c r="AEU74" s="5"/>
      <c r="AEV74" s="5"/>
      <c r="AEW74" s="5"/>
      <c r="AEX74" s="5"/>
      <c r="AEY74" s="5"/>
      <c r="AEZ74" s="5"/>
      <c r="AFA74" s="5"/>
      <c r="AFB74" s="5"/>
      <c r="AFC74" s="5"/>
      <c r="AFD74" s="5"/>
      <c r="AFE74" s="5"/>
      <c r="AFF74" s="5"/>
      <c r="AFG74" s="5"/>
      <c r="AFH74" s="5"/>
      <c r="AFI74" s="5"/>
      <c r="AFJ74" s="5"/>
      <c r="AFK74" s="5"/>
      <c r="AFL74" s="5"/>
      <c r="AFM74" s="5"/>
      <c r="AFN74" s="5"/>
      <c r="AFO74" s="5"/>
      <c r="AFP74" s="5"/>
      <c r="AFQ74" s="5"/>
      <c r="AFR74" s="5"/>
      <c r="AFS74" s="5"/>
      <c r="AFT74" s="5"/>
      <c r="AFU74" s="5"/>
      <c r="AFV74" s="5"/>
      <c r="AFW74" s="5"/>
      <c r="AFX74" s="5"/>
      <c r="AFY74" s="5"/>
      <c r="AFZ74" s="5"/>
      <c r="AGA74" s="5"/>
      <c r="AGB74" s="5"/>
      <c r="AGC74" s="5"/>
      <c r="AGD74" s="5"/>
      <c r="AGE74" s="5"/>
      <c r="AGF74" s="5"/>
      <c r="AGG74" s="5"/>
      <c r="AGH74" s="5"/>
      <c r="AGI74" s="5"/>
      <c r="AGJ74" s="5"/>
      <c r="AGK74" s="5"/>
      <c r="AGL74" s="5"/>
      <c r="AGM74" s="5"/>
      <c r="AGN74" s="5"/>
      <c r="AGO74" s="5"/>
      <c r="AGP74" s="5"/>
      <c r="AGQ74" s="5"/>
      <c r="AGR74" s="5"/>
      <c r="AGS74" s="5"/>
      <c r="AGT74" s="5"/>
      <c r="AGU74" s="5"/>
      <c r="AGV74" s="5"/>
      <c r="AGW74" s="5"/>
      <c r="AGX74" s="5"/>
      <c r="AGY74" s="5"/>
      <c r="AGZ74" s="5"/>
      <c r="AHA74" s="5"/>
      <c r="AHB74" s="5"/>
      <c r="AHC74" s="5"/>
      <c r="AHD74" s="5"/>
      <c r="AHE74" s="5"/>
      <c r="AHF74" s="5"/>
      <c r="AHG74" s="5"/>
      <c r="AHH74" s="5"/>
      <c r="AHI74" s="5"/>
      <c r="AHJ74" s="5"/>
      <c r="AHK74" s="5"/>
      <c r="AHL74" s="5"/>
      <c r="AHM74" s="5"/>
      <c r="AHN74" s="5"/>
      <c r="AHO74" s="5"/>
      <c r="AHP74" s="5"/>
      <c r="AHQ74" s="5"/>
      <c r="AHR74" s="5"/>
      <c r="AHS74" s="5"/>
      <c r="AHT74" s="5"/>
      <c r="AHU74" s="5"/>
      <c r="AHV74" s="5"/>
      <c r="AHW74" s="5"/>
      <c r="AHX74" s="5"/>
      <c r="AHY74" s="5"/>
      <c r="AHZ74" s="5"/>
      <c r="AIA74" s="5"/>
      <c r="AIB74" s="5"/>
      <c r="AIC74" s="5"/>
      <c r="AID74" s="5"/>
      <c r="AIE74" s="5"/>
      <c r="AIF74" s="5"/>
      <c r="AIG74" s="5"/>
      <c r="AIH74" s="5"/>
      <c r="AII74" s="5"/>
      <c r="AIJ74" s="5"/>
      <c r="AIK74" s="5"/>
      <c r="AIL74" s="5"/>
      <c r="AIM74" s="5"/>
      <c r="AIN74" s="5"/>
      <c r="AIO74" s="5"/>
      <c r="AIP74" s="5"/>
      <c r="AIQ74" s="5"/>
      <c r="AIR74" s="5"/>
      <c r="AIS74" s="5"/>
      <c r="AIT74" s="5"/>
      <c r="AIU74" s="5"/>
      <c r="AIV74" s="5"/>
      <c r="AIW74" s="5"/>
      <c r="AIX74" s="5"/>
      <c r="AIY74" s="5"/>
      <c r="AIZ74" s="5"/>
      <c r="AJA74" s="5"/>
      <c r="AJB74" s="5"/>
      <c r="AJC74" s="5"/>
      <c r="AJD74" s="5"/>
      <c r="AJE74" s="5"/>
      <c r="AJF74" s="5"/>
      <c r="AJG74" s="5"/>
      <c r="AJH74" s="5"/>
      <c r="AJI74" s="5"/>
      <c r="AJJ74" s="5"/>
      <c r="AJK74" s="5"/>
      <c r="AJL74" s="5"/>
      <c r="AJM74" s="5"/>
      <c r="AJN74" s="5"/>
      <c r="AJO74" s="5"/>
      <c r="AJP74" s="5"/>
      <c r="AJQ74" s="5"/>
      <c r="AJR74" s="5"/>
      <c r="AJS74" s="5"/>
      <c r="AJT74" s="5"/>
      <c r="AJU74" s="5"/>
      <c r="AJV74" s="5"/>
      <c r="AJW74" s="5"/>
      <c r="AJX74" s="5"/>
      <c r="AJY74" s="5"/>
      <c r="AJZ74" s="5"/>
      <c r="AKA74" s="5"/>
      <c r="AKB74" s="5"/>
      <c r="AKC74" s="5"/>
      <c r="AKD74" s="5"/>
      <c r="AKE74" s="5"/>
      <c r="AKF74" s="5"/>
      <c r="AKG74" s="5"/>
      <c r="BVP74" s="5"/>
      <c r="BVQ74" s="5"/>
      <c r="BVR74" s="5"/>
      <c r="BVS74" s="5"/>
      <c r="BVT74" s="5"/>
      <c r="BVU74" s="5"/>
      <c r="BVV74" s="5"/>
      <c r="BVW74" s="5"/>
      <c r="BVX74" s="5"/>
      <c r="BVY74" s="5"/>
      <c r="BVZ74" s="5"/>
      <c r="BWA74" s="5"/>
      <c r="BWB74" s="5"/>
      <c r="BWC74" s="5"/>
      <c r="BWD74" s="5"/>
      <c r="BWE74" s="5"/>
      <c r="BWF74" s="5"/>
      <c r="BWG74" s="5"/>
      <c r="BWH74" s="5"/>
      <c r="BWI74" s="5"/>
      <c r="BWJ74" s="5"/>
      <c r="BWK74" s="5"/>
      <c r="BWL74" s="5"/>
      <c r="BWM74" s="5"/>
      <c r="BWN74" s="5"/>
      <c r="BWO74" s="5"/>
      <c r="BWP74" s="5"/>
      <c r="BWQ74" s="5"/>
      <c r="BWR74" s="5"/>
      <c r="BWS74" s="5"/>
      <c r="BWT74" s="5"/>
      <c r="BWU74" s="5"/>
      <c r="BWV74" s="5"/>
      <c r="BWW74" s="5"/>
      <c r="BWX74" s="5"/>
      <c r="BWY74" s="5"/>
      <c r="BWZ74" s="5"/>
      <c r="BXA74" s="5"/>
      <c r="BXB74" s="5"/>
      <c r="BXC74" s="5"/>
      <c r="BXD74" s="5"/>
      <c r="BXE74" s="5"/>
      <c r="BXF74" s="5"/>
      <c r="BXG74" s="5"/>
      <c r="BXH74" s="5"/>
      <c r="BXI74" s="5"/>
      <c r="BXJ74" s="5"/>
      <c r="BXK74" s="5"/>
      <c r="BXL74" s="5"/>
    </row>
    <row r="75" spans="1:969 1940:1988" ht="12" customHeight="1" x14ac:dyDescent="0.25">
      <c r="A75" s="2" t="s">
        <v>111</v>
      </c>
      <c r="B75" s="4">
        <v>9910004</v>
      </c>
      <c r="C75" s="3" t="s">
        <v>441</v>
      </c>
      <c r="D75" s="2">
        <v>1</v>
      </c>
      <c r="F75" s="28">
        <v>4.3176000000000005</v>
      </c>
      <c r="G75" s="28">
        <f t="shared" si="7"/>
        <v>4.7493600000000011</v>
      </c>
      <c r="H75" s="28">
        <f t="shared" si="5"/>
        <v>4.3176000000000005</v>
      </c>
      <c r="I75" s="28">
        <f t="shared" si="2"/>
        <v>4.7493600000000011</v>
      </c>
      <c r="J75" s="32" t="s">
        <v>378</v>
      </c>
      <c r="K75" s="32" t="s">
        <v>378</v>
      </c>
      <c r="L75" s="32" t="s">
        <v>378</v>
      </c>
      <c r="M75" s="32" t="s">
        <v>378</v>
      </c>
      <c r="O75" s="32"/>
      <c r="P75" s="32" t="s">
        <v>378</v>
      </c>
      <c r="R75" s="75">
        <f>IFERROR(VLOOKUP(A75,'Customer Details'!$A$4:$C$11,3,FALSE),"")</f>
        <v>0</v>
      </c>
    </row>
    <row r="76" spans="1:969 1940:1988" s="192" customFormat="1" ht="24" customHeight="1" x14ac:dyDescent="0.25">
      <c r="A76" s="183"/>
      <c r="B76" s="184" t="s">
        <v>495</v>
      </c>
      <c r="C76" s="185"/>
      <c r="D76" s="186"/>
      <c r="E76" s="186"/>
      <c r="F76" s="198"/>
      <c r="G76" s="198"/>
      <c r="H76" s="199"/>
      <c r="I76" s="198"/>
      <c r="J76" s="186"/>
      <c r="K76" s="186"/>
      <c r="L76" s="186"/>
      <c r="M76" s="186"/>
      <c r="N76" s="186"/>
      <c r="O76" s="186"/>
      <c r="P76" s="186"/>
      <c r="Q76" s="200"/>
      <c r="R76" s="201" t="str">
        <f>IFERROR(VLOOKUP(A76,'Customer Details'!$A$4:$C$11,3,FALSE),"")</f>
        <v/>
      </c>
    </row>
    <row r="77" spans="1:969 1940:1988" s="46" customFormat="1" ht="12" customHeight="1" x14ac:dyDescent="0.25">
      <c r="A77" s="58" t="s">
        <v>111</v>
      </c>
      <c r="B77" s="59">
        <v>9206019</v>
      </c>
      <c r="C77" s="60" t="s">
        <v>165</v>
      </c>
      <c r="D77" s="58">
        <v>1</v>
      </c>
      <c r="E77" s="58" t="s">
        <v>545</v>
      </c>
      <c r="F77" s="61">
        <v>7.5044000000000004</v>
      </c>
      <c r="G77" s="61">
        <f>F77*1.1</f>
        <v>8.2548400000000015</v>
      </c>
      <c r="H77" s="61">
        <f t="shared" ref="H77:H96" si="8">IFERROR(F77*(1-R77),"")</f>
        <v>7.5044000000000004</v>
      </c>
      <c r="I77" s="61">
        <f t="shared" si="2"/>
        <v>8.2548400000000015</v>
      </c>
      <c r="J77" s="62"/>
      <c r="K77" s="62"/>
      <c r="L77" s="62" t="s">
        <v>378</v>
      </c>
      <c r="M77" s="62"/>
      <c r="N77" s="58"/>
      <c r="O77" s="62" t="s">
        <v>378</v>
      </c>
      <c r="P77" s="58"/>
      <c r="Q77" s="58"/>
      <c r="R77" s="81">
        <f>IFERROR(VLOOKUP(A77,'Customer Details'!$A$4:$C$11,3,FALSE),"")</f>
        <v>0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  <c r="YU77" s="5"/>
      <c r="YV77" s="5"/>
      <c r="YW77" s="5"/>
      <c r="YX77" s="5"/>
      <c r="YY77" s="5"/>
      <c r="YZ77" s="5"/>
      <c r="ZA77" s="5"/>
      <c r="ZB77" s="5"/>
      <c r="ZC77" s="5"/>
      <c r="ZD77" s="5"/>
      <c r="ZE77" s="5"/>
      <c r="ZF77" s="5"/>
      <c r="ZG77" s="5"/>
      <c r="ZH77" s="5"/>
      <c r="ZI77" s="5"/>
      <c r="ZJ77" s="5"/>
      <c r="ZK77" s="5"/>
      <c r="ZL77" s="5"/>
      <c r="ZM77" s="5"/>
      <c r="ZN77" s="5"/>
      <c r="ZO77" s="5"/>
      <c r="ZP77" s="5"/>
      <c r="ZQ77" s="5"/>
      <c r="ZR77" s="5"/>
      <c r="ZS77" s="5"/>
      <c r="ZT77" s="5"/>
      <c r="ZU77" s="5"/>
      <c r="ZV77" s="5"/>
      <c r="ZW77" s="5"/>
      <c r="ZX77" s="5"/>
      <c r="ZY77" s="5"/>
      <c r="ZZ77" s="5"/>
      <c r="AAA77" s="5"/>
      <c r="AAB77" s="5"/>
      <c r="AAC77" s="5"/>
      <c r="AAD77" s="5"/>
      <c r="AAE77" s="5"/>
      <c r="AAF77" s="5"/>
      <c r="AAG77" s="5"/>
      <c r="AAH77" s="5"/>
      <c r="AAI77" s="5"/>
      <c r="AAJ77" s="5"/>
      <c r="AAK77" s="5"/>
      <c r="AAL77" s="5"/>
      <c r="AAM77" s="5"/>
      <c r="AAN77" s="5"/>
      <c r="AAO77" s="5"/>
      <c r="AAP77" s="5"/>
      <c r="AAQ77" s="5"/>
      <c r="AAR77" s="5"/>
      <c r="AAS77" s="5"/>
      <c r="AAT77" s="5"/>
      <c r="AAU77" s="5"/>
      <c r="AAV77" s="5"/>
      <c r="AAW77" s="5"/>
      <c r="AAX77" s="5"/>
      <c r="AAY77" s="5"/>
      <c r="AAZ77" s="5"/>
      <c r="ABA77" s="5"/>
      <c r="ABB77" s="5"/>
      <c r="ABC77" s="5"/>
      <c r="ABD77" s="5"/>
      <c r="ABE77" s="5"/>
      <c r="ABF77" s="5"/>
      <c r="ABG77" s="5"/>
      <c r="ABH77" s="5"/>
      <c r="ABI77" s="5"/>
      <c r="ABJ77" s="5"/>
      <c r="ABK77" s="5"/>
      <c r="ABL77" s="5"/>
      <c r="ABM77" s="5"/>
      <c r="ABN77" s="5"/>
      <c r="ABO77" s="5"/>
      <c r="ABP77" s="5"/>
      <c r="ABQ77" s="5"/>
      <c r="ABR77" s="5"/>
      <c r="ABS77" s="5"/>
      <c r="ABT77" s="5"/>
      <c r="ABU77" s="5"/>
      <c r="ABV77" s="5"/>
      <c r="ABW77" s="5"/>
      <c r="ABX77" s="5"/>
      <c r="ABY77" s="5"/>
      <c r="ABZ77" s="5"/>
      <c r="ACA77" s="5"/>
      <c r="ACB77" s="5"/>
      <c r="ACC77" s="5"/>
      <c r="ACD77" s="5"/>
      <c r="ACE77" s="5"/>
      <c r="ACF77" s="5"/>
      <c r="ACG77" s="5"/>
      <c r="ACH77" s="5"/>
      <c r="ACI77" s="5"/>
      <c r="ACJ77" s="5"/>
      <c r="ACK77" s="5"/>
      <c r="ACL77" s="5"/>
      <c r="ACM77" s="5"/>
      <c r="ACN77" s="5"/>
      <c r="ACO77" s="5"/>
      <c r="ACP77" s="5"/>
      <c r="ACQ77" s="5"/>
      <c r="ACR77" s="5"/>
      <c r="ACS77" s="5"/>
      <c r="ACT77" s="5"/>
      <c r="ACU77" s="5"/>
      <c r="ACV77" s="5"/>
      <c r="ACW77" s="5"/>
      <c r="ACX77" s="5"/>
      <c r="ACY77" s="5"/>
      <c r="ACZ77" s="5"/>
      <c r="ADA77" s="5"/>
      <c r="ADB77" s="5"/>
      <c r="ADC77" s="5"/>
      <c r="ADD77" s="5"/>
      <c r="ADE77" s="5"/>
      <c r="ADF77" s="5"/>
      <c r="ADG77" s="5"/>
      <c r="ADH77" s="5"/>
      <c r="ADI77" s="5"/>
      <c r="ADJ77" s="5"/>
      <c r="ADK77" s="5"/>
      <c r="ADL77" s="5"/>
      <c r="ADM77" s="5"/>
      <c r="ADN77" s="5"/>
      <c r="ADO77" s="5"/>
      <c r="ADP77" s="5"/>
      <c r="ADQ77" s="5"/>
      <c r="ADR77" s="5"/>
      <c r="ADS77" s="5"/>
      <c r="ADT77" s="5"/>
      <c r="ADU77" s="5"/>
      <c r="ADV77" s="5"/>
      <c r="ADW77" s="5"/>
      <c r="ADX77" s="5"/>
      <c r="ADY77" s="5"/>
      <c r="ADZ77" s="5"/>
      <c r="AEA77" s="5"/>
      <c r="AEB77" s="5"/>
      <c r="AEC77" s="5"/>
      <c r="AED77" s="5"/>
      <c r="AEE77" s="5"/>
      <c r="AEF77" s="5"/>
      <c r="AEG77" s="5"/>
      <c r="AEH77" s="5"/>
      <c r="AEI77" s="5"/>
      <c r="AEJ77" s="5"/>
      <c r="AEK77" s="5"/>
      <c r="AEL77" s="5"/>
      <c r="AEM77" s="5"/>
      <c r="AEN77" s="5"/>
      <c r="AEO77" s="5"/>
      <c r="AEP77" s="5"/>
      <c r="AEQ77" s="5"/>
      <c r="AER77" s="5"/>
      <c r="AES77" s="5"/>
      <c r="AET77" s="5"/>
      <c r="AEU77" s="5"/>
      <c r="AEV77" s="5"/>
      <c r="AEW77" s="5"/>
      <c r="AEX77" s="5"/>
      <c r="AEY77" s="5"/>
      <c r="AEZ77" s="5"/>
      <c r="AFA77" s="5"/>
      <c r="AFB77" s="5"/>
      <c r="AFC77" s="5"/>
      <c r="AFD77" s="5"/>
      <c r="AFE77" s="5"/>
      <c r="AFF77" s="5"/>
      <c r="AFG77" s="5"/>
      <c r="AFH77" s="5"/>
      <c r="AFI77" s="5"/>
      <c r="AFJ77" s="5"/>
      <c r="AFK77" s="5"/>
      <c r="AFL77" s="5"/>
      <c r="AFM77" s="5"/>
      <c r="AFN77" s="5"/>
      <c r="AFO77" s="5"/>
      <c r="AFP77" s="5"/>
      <c r="AFQ77" s="5"/>
      <c r="AFR77" s="5"/>
      <c r="AFS77" s="5"/>
      <c r="AFT77" s="5"/>
      <c r="AFU77" s="5"/>
      <c r="AFV77" s="5"/>
      <c r="AFW77" s="5"/>
      <c r="AFX77" s="5"/>
      <c r="AFY77" s="5"/>
      <c r="AFZ77" s="5"/>
      <c r="AGA77" s="5"/>
      <c r="AGB77" s="5"/>
      <c r="AGC77" s="5"/>
      <c r="AGD77" s="5"/>
      <c r="AGE77" s="5"/>
      <c r="AGF77" s="5"/>
      <c r="AGG77" s="5"/>
      <c r="AGH77" s="5"/>
      <c r="AGI77" s="5"/>
      <c r="AGJ77" s="5"/>
      <c r="AGK77" s="5"/>
      <c r="AGL77" s="5"/>
      <c r="AGM77" s="5"/>
      <c r="AGN77" s="5"/>
      <c r="AGO77" s="5"/>
      <c r="AGP77" s="5"/>
      <c r="AGQ77" s="5"/>
      <c r="AGR77" s="5"/>
      <c r="AGS77" s="5"/>
      <c r="AGT77" s="5"/>
      <c r="AGU77" s="5"/>
      <c r="AGV77" s="5"/>
      <c r="AGW77" s="5"/>
      <c r="AGX77" s="5"/>
      <c r="AGY77" s="5"/>
      <c r="AGZ77" s="5"/>
      <c r="AHA77" s="5"/>
      <c r="AHB77" s="5"/>
      <c r="AHC77" s="5"/>
      <c r="AHD77" s="5"/>
      <c r="AHE77" s="5"/>
      <c r="AHF77" s="5"/>
      <c r="AHG77" s="5"/>
      <c r="AHH77" s="5"/>
      <c r="AHI77" s="5"/>
      <c r="AHJ77" s="5"/>
      <c r="AHK77" s="5"/>
      <c r="AHL77" s="5"/>
      <c r="AHM77" s="5"/>
      <c r="AHN77" s="5"/>
      <c r="AHO77" s="5"/>
      <c r="AHP77" s="5"/>
      <c r="AHQ77" s="5"/>
      <c r="AHR77" s="5"/>
      <c r="AHS77" s="5"/>
      <c r="AHT77" s="5"/>
      <c r="AHU77" s="5"/>
      <c r="AHV77" s="5"/>
      <c r="AHW77" s="5"/>
      <c r="AHX77" s="5"/>
      <c r="AHY77" s="5"/>
      <c r="AHZ77" s="5"/>
      <c r="AIA77" s="5"/>
      <c r="AIB77" s="5"/>
      <c r="AIC77" s="5"/>
      <c r="AID77" s="5"/>
      <c r="AIE77" s="5"/>
      <c r="AIF77" s="5"/>
      <c r="AIG77" s="5"/>
      <c r="AIH77" s="5"/>
      <c r="AII77" s="5"/>
      <c r="AIJ77" s="5"/>
      <c r="AIK77" s="5"/>
      <c r="AIL77" s="5"/>
      <c r="AIM77" s="5"/>
      <c r="AIN77" s="5"/>
      <c r="AIO77" s="5"/>
      <c r="AIP77" s="5"/>
      <c r="AIQ77" s="5"/>
      <c r="AIR77" s="5"/>
      <c r="AIS77" s="5"/>
      <c r="AIT77" s="5"/>
      <c r="AIU77" s="5"/>
      <c r="AIV77" s="5"/>
      <c r="AIW77" s="5"/>
      <c r="AIX77" s="5"/>
      <c r="AIY77" s="5"/>
      <c r="AIZ77" s="5"/>
      <c r="AJA77" s="5"/>
      <c r="AJB77" s="5"/>
      <c r="AJC77" s="5"/>
      <c r="AJD77" s="5"/>
      <c r="AJE77" s="5"/>
      <c r="AJF77" s="5"/>
      <c r="AJG77" s="5"/>
      <c r="AJH77" s="5"/>
      <c r="AJI77" s="5"/>
      <c r="AJJ77" s="5"/>
      <c r="AJK77" s="5"/>
      <c r="AJL77" s="5"/>
      <c r="AJM77" s="5"/>
      <c r="AJN77" s="5"/>
      <c r="AJO77" s="5"/>
      <c r="AJP77" s="5"/>
      <c r="AJQ77" s="5"/>
      <c r="AJR77" s="5"/>
      <c r="AJS77" s="5"/>
      <c r="AJT77" s="5"/>
      <c r="AJU77" s="5"/>
      <c r="AJV77" s="5"/>
      <c r="AJW77" s="5"/>
      <c r="AJX77" s="5"/>
      <c r="AJY77" s="5"/>
      <c r="AJZ77" s="5"/>
      <c r="AKA77" s="5"/>
      <c r="AKB77" s="5"/>
      <c r="AKC77" s="5"/>
      <c r="AKD77" s="5"/>
      <c r="AKE77" s="5"/>
      <c r="AKF77" s="5"/>
      <c r="AKG77" s="5"/>
      <c r="BVP77" s="5"/>
      <c r="BVQ77" s="5"/>
      <c r="BVR77" s="5"/>
      <c r="BVS77" s="5"/>
      <c r="BVT77" s="5"/>
      <c r="BVU77" s="5"/>
      <c r="BVV77" s="5"/>
      <c r="BVW77" s="5"/>
      <c r="BVX77" s="5"/>
      <c r="BVY77" s="5"/>
      <c r="BVZ77" s="5"/>
      <c r="BWA77" s="5"/>
      <c r="BWB77" s="5"/>
      <c r="BWC77" s="5"/>
      <c r="BWD77" s="5"/>
      <c r="BWE77" s="5"/>
      <c r="BWF77" s="5"/>
      <c r="BWG77" s="5"/>
      <c r="BWH77" s="5"/>
      <c r="BWI77" s="5"/>
      <c r="BWJ77" s="5"/>
      <c r="BWK77" s="5"/>
      <c r="BWL77" s="5"/>
      <c r="BWM77" s="5"/>
      <c r="BWN77" s="5"/>
      <c r="BWO77" s="5"/>
      <c r="BWP77" s="5"/>
      <c r="BWQ77" s="5"/>
      <c r="BWR77" s="5"/>
      <c r="BWS77" s="5"/>
      <c r="BWT77" s="5"/>
      <c r="BWU77" s="5"/>
      <c r="BWV77" s="5"/>
      <c r="BWW77" s="5"/>
      <c r="BWX77" s="5"/>
      <c r="BWY77" s="5"/>
      <c r="BWZ77" s="5"/>
      <c r="BXA77" s="5"/>
      <c r="BXB77" s="5"/>
      <c r="BXC77" s="5"/>
      <c r="BXD77" s="5"/>
      <c r="BXE77" s="5"/>
      <c r="BXF77" s="5"/>
      <c r="BXG77" s="5"/>
      <c r="BXH77" s="5"/>
      <c r="BXI77" s="5"/>
      <c r="BXJ77" s="5"/>
      <c r="BXK77" s="5"/>
      <c r="BXL77" s="5"/>
    </row>
    <row r="78" spans="1:969 1940:1988" s="46" customFormat="1" ht="12" customHeight="1" x14ac:dyDescent="0.25">
      <c r="A78" s="58"/>
      <c r="B78" s="59"/>
      <c r="C78" s="60" t="s">
        <v>166</v>
      </c>
      <c r="D78" s="58"/>
      <c r="E78" s="58"/>
      <c r="F78" s="61">
        <v>0</v>
      </c>
      <c r="G78" s="61">
        <f t="shared" ref="G78:G96" si="9">F78*1.1</f>
        <v>0</v>
      </c>
      <c r="H78" s="61" t="str">
        <f t="shared" si="8"/>
        <v/>
      </c>
      <c r="I78" s="61" t="str">
        <f t="shared" si="2"/>
        <v/>
      </c>
      <c r="J78" s="62"/>
      <c r="K78" s="62"/>
      <c r="L78" s="62" t="s">
        <v>378</v>
      </c>
      <c r="M78" s="62"/>
      <c r="N78" s="58"/>
      <c r="O78" s="62" t="s">
        <v>378</v>
      </c>
      <c r="P78" s="58"/>
      <c r="Q78" s="58"/>
      <c r="R78" s="81" t="str">
        <f>IFERROR(VLOOKUP(A78,'Customer Details'!$A$4:$C$11,3,FALSE),"")</f>
        <v/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BVP78" s="5"/>
      <c r="BVQ78" s="5"/>
      <c r="BVR78" s="5"/>
      <c r="BVS78" s="5"/>
      <c r="BVT78" s="5"/>
      <c r="BVU78" s="5"/>
      <c r="BVV78" s="5"/>
      <c r="BVW78" s="5"/>
      <c r="BVX78" s="5"/>
      <c r="BVY78" s="5"/>
      <c r="BVZ78" s="5"/>
      <c r="BWA78" s="5"/>
      <c r="BWB78" s="5"/>
      <c r="BWC78" s="5"/>
      <c r="BWD78" s="5"/>
      <c r="BWE78" s="5"/>
      <c r="BWF78" s="5"/>
      <c r="BWG78" s="5"/>
      <c r="BWH78" s="5"/>
      <c r="BWI78" s="5"/>
      <c r="BWJ78" s="5"/>
      <c r="BWK78" s="5"/>
      <c r="BWL78" s="5"/>
      <c r="BWM78" s="5"/>
      <c r="BWN78" s="5"/>
      <c r="BWO78" s="5"/>
      <c r="BWP78" s="5"/>
      <c r="BWQ78" s="5"/>
      <c r="BWR78" s="5"/>
      <c r="BWS78" s="5"/>
      <c r="BWT78" s="5"/>
      <c r="BWU78" s="5"/>
      <c r="BWV78" s="5"/>
      <c r="BWW78" s="5"/>
      <c r="BWX78" s="5"/>
      <c r="BWY78" s="5"/>
      <c r="BWZ78" s="5"/>
      <c r="BXA78" s="5"/>
      <c r="BXB78" s="5"/>
      <c r="BXC78" s="5"/>
      <c r="BXD78" s="5"/>
      <c r="BXE78" s="5"/>
      <c r="BXF78" s="5"/>
      <c r="BXG78" s="5"/>
      <c r="BXH78" s="5"/>
      <c r="BXI78" s="5"/>
      <c r="BXJ78" s="5"/>
      <c r="BXK78" s="5"/>
      <c r="BXL78" s="5"/>
    </row>
    <row r="79" spans="1:969 1940:1988" ht="12" customHeight="1" x14ac:dyDescent="0.25">
      <c r="A79" s="2" t="s">
        <v>111</v>
      </c>
      <c r="B79" s="4">
        <v>9761011</v>
      </c>
      <c r="C79" s="3" t="s">
        <v>242</v>
      </c>
      <c r="D79" s="2">
        <v>1</v>
      </c>
      <c r="E79" s="2" t="s">
        <v>545</v>
      </c>
      <c r="F79" s="28">
        <v>11.719200000000001</v>
      </c>
      <c r="G79" s="28">
        <f t="shared" si="9"/>
        <v>12.891120000000003</v>
      </c>
      <c r="H79" s="28">
        <f t="shared" si="8"/>
        <v>11.719200000000001</v>
      </c>
      <c r="I79" s="28">
        <f t="shared" si="2"/>
        <v>12.891120000000003</v>
      </c>
      <c r="J79" s="32"/>
      <c r="K79" s="32"/>
      <c r="L79" s="32" t="s">
        <v>378</v>
      </c>
      <c r="M79" s="32"/>
      <c r="O79" s="32" t="s">
        <v>378</v>
      </c>
      <c r="R79" s="75">
        <f>IFERROR(VLOOKUP(A79,'Customer Details'!$A$4:$C$11,3,FALSE),"")</f>
        <v>0</v>
      </c>
    </row>
    <row r="80" spans="1:969 1940:1988" ht="12" customHeight="1" x14ac:dyDescent="0.25">
      <c r="A80" s="2" t="s">
        <v>111</v>
      </c>
      <c r="B80" s="4">
        <v>9277167</v>
      </c>
      <c r="C80" s="3" t="s">
        <v>241</v>
      </c>
      <c r="D80" s="2">
        <v>1</v>
      </c>
      <c r="E80" s="2" t="s">
        <v>545</v>
      </c>
      <c r="F80" s="28">
        <v>17.064800000000002</v>
      </c>
      <c r="G80" s="28">
        <f t="shared" si="9"/>
        <v>18.771280000000004</v>
      </c>
      <c r="H80" s="28">
        <f t="shared" si="8"/>
        <v>17.064800000000002</v>
      </c>
      <c r="I80" s="28">
        <f t="shared" si="2"/>
        <v>18.771280000000004</v>
      </c>
      <c r="J80" s="32"/>
      <c r="K80" s="32"/>
      <c r="L80" s="32" t="s">
        <v>378</v>
      </c>
      <c r="M80" s="32"/>
      <c r="O80" s="32" t="s">
        <v>378</v>
      </c>
      <c r="R80" s="75">
        <f>IFERROR(VLOOKUP(A80,'Customer Details'!$A$4:$C$11,3,FALSE),"")</f>
        <v>0</v>
      </c>
    </row>
    <row r="81" spans="1:969 1940:1988" s="46" customFormat="1" ht="12" customHeight="1" x14ac:dyDescent="0.25">
      <c r="A81" s="58" t="s">
        <v>111</v>
      </c>
      <c r="B81" s="59">
        <v>9761002</v>
      </c>
      <c r="C81" s="60" t="s">
        <v>39</v>
      </c>
      <c r="D81" s="58">
        <v>1</v>
      </c>
      <c r="E81" s="58"/>
      <c r="F81" s="61">
        <v>7.5044000000000004</v>
      </c>
      <c r="G81" s="61">
        <f t="shared" si="9"/>
        <v>8.2548400000000015</v>
      </c>
      <c r="H81" s="61">
        <f t="shared" si="8"/>
        <v>7.5044000000000004</v>
      </c>
      <c r="I81" s="61">
        <f t="shared" si="2"/>
        <v>8.2548400000000015</v>
      </c>
      <c r="J81" s="62"/>
      <c r="K81" s="62"/>
      <c r="L81" s="62"/>
      <c r="M81" s="62"/>
      <c r="N81" s="58"/>
      <c r="O81" s="62"/>
      <c r="P81" s="62" t="s">
        <v>378</v>
      </c>
      <c r="Q81" s="58"/>
      <c r="R81" s="81">
        <f>IFERROR(VLOOKUP(A81,'Customer Details'!$A$4:$C$11,3,FALSE),"")</f>
        <v>0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  <c r="AAA81" s="5"/>
      <c r="AAB81" s="5"/>
      <c r="AAC81" s="5"/>
      <c r="AAD81" s="5"/>
      <c r="AAE81" s="5"/>
      <c r="AAF81" s="5"/>
      <c r="AAG81" s="5"/>
      <c r="AAH81" s="5"/>
      <c r="AAI81" s="5"/>
      <c r="AAJ81" s="5"/>
      <c r="AAK81" s="5"/>
      <c r="AAL81" s="5"/>
      <c r="AAM81" s="5"/>
      <c r="AAN81" s="5"/>
      <c r="AAO81" s="5"/>
      <c r="AAP81" s="5"/>
      <c r="AAQ81" s="5"/>
      <c r="AAR81" s="5"/>
      <c r="AAS81" s="5"/>
      <c r="AAT81" s="5"/>
      <c r="AAU81" s="5"/>
      <c r="AAV81" s="5"/>
      <c r="AAW81" s="5"/>
      <c r="AAX81" s="5"/>
      <c r="AAY81" s="5"/>
      <c r="AAZ81" s="5"/>
      <c r="ABA81" s="5"/>
      <c r="ABB81" s="5"/>
      <c r="ABC81" s="5"/>
      <c r="ABD81" s="5"/>
      <c r="ABE81" s="5"/>
      <c r="ABF81" s="5"/>
      <c r="ABG81" s="5"/>
      <c r="ABH81" s="5"/>
      <c r="ABI81" s="5"/>
      <c r="ABJ81" s="5"/>
      <c r="ABK81" s="5"/>
      <c r="ABL81" s="5"/>
      <c r="ABM81" s="5"/>
      <c r="ABN81" s="5"/>
      <c r="ABO81" s="5"/>
      <c r="ABP81" s="5"/>
      <c r="ABQ81" s="5"/>
      <c r="ABR81" s="5"/>
      <c r="ABS81" s="5"/>
      <c r="ABT81" s="5"/>
      <c r="ABU81" s="5"/>
      <c r="ABV81" s="5"/>
      <c r="ABW81" s="5"/>
      <c r="ABX81" s="5"/>
      <c r="ABY81" s="5"/>
      <c r="ABZ81" s="5"/>
      <c r="ACA81" s="5"/>
      <c r="ACB81" s="5"/>
      <c r="ACC81" s="5"/>
      <c r="ACD81" s="5"/>
      <c r="ACE81" s="5"/>
      <c r="ACF81" s="5"/>
      <c r="ACG81" s="5"/>
      <c r="ACH81" s="5"/>
      <c r="ACI81" s="5"/>
      <c r="ACJ81" s="5"/>
      <c r="ACK81" s="5"/>
      <c r="ACL81" s="5"/>
      <c r="ACM81" s="5"/>
      <c r="ACN81" s="5"/>
      <c r="ACO81" s="5"/>
      <c r="ACP81" s="5"/>
      <c r="ACQ81" s="5"/>
      <c r="ACR81" s="5"/>
      <c r="ACS81" s="5"/>
      <c r="ACT81" s="5"/>
      <c r="ACU81" s="5"/>
      <c r="ACV81" s="5"/>
      <c r="ACW81" s="5"/>
      <c r="ACX81" s="5"/>
      <c r="ACY81" s="5"/>
      <c r="ACZ81" s="5"/>
      <c r="ADA81" s="5"/>
      <c r="ADB81" s="5"/>
      <c r="ADC81" s="5"/>
      <c r="ADD81" s="5"/>
      <c r="ADE81" s="5"/>
      <c r="ADF81" s="5"/>
      <c r="ADG81" s="5"/>
      <c r="ADH81" s="5"/>
      <c r="ADI81" s="5"/>
      <c r="ADJ81" s="5"/>
      <c r="ADK81" s="5"/>
      <c r="ADL81" s="5"/>
      <c r="ADM81" s="5"/>
      <c r="ADN81" s="5"/>
      <c r="ADO81" s="5"/>
      <c r="ADP81" s="5"/>
      <c r="ADQ81" s="5"/>
      <c r="ADR81" s="5"/>
      <c r="ADS81" s="5"/>
      <c r="ADT81" s="5"/>
      <c r="ADU81" s="5"/>
      <c r="ADV81" s="5"/>
      <c r="ADW81" s="5"/>
      <c r="ADX81" s="5"/>
      <c r="ADY81" s="5"/>
      <c r="ADZ81" s="5"/>
      <c r="AEA81" s="5"/>
      <c r="AEB81" s="5"/>
      <c r="AEC81" s="5"/>
      <c r="AED81" s="5"/>
      <c r="AEE81" s="5"/>
      <c r="AEF81" s="5"/>
      <c r="AEG81" s="5"/>
      <c r="AEH81" s="5"/>
      <c r="AEI81" s="5"/>
      <c r="AEJ81" s="5"/>
      <c r="AEK81" s="5"/>
      <c r="AEL81" s="5"/>
      <c r="AEM81" s="5"/>
      <c r="AEN81" s="5"/>
      <c r="AEO81" s="5"/>
      <c r="AEP81" s="5"/>
      <c r="AEQ81" s="5"/>
      <c r="AER81" s="5"/>
      <c r="AES81" s="5"/>
      <c r="AET81" s="5"/>
      <c r="AEU81" s="5"/>
      <c r="AEV81" s="5"/>
      <c r="AEW81" s="5"/>
      <c r="AEX81" s="5"/>
      <c r="AEY81" s="5"/>
      <c r="AEZ81" s="5"/>
      <c r="AFA81" s="5"/>
      <c r="AFB81" s="5"/>
      <c r="AFC81" s="5"/>
      <c r="AFD81" s="5"/>
      <c r="AFE81" s="5"/>
      <c r="AFF81" s="5"/>
      <c r="AFG81" s="5"/>
      <c r="AFH81" s="5"/>
      <c r="AFI81" s="5"/>
      <c r="AFJ81" s="5"/>
      <c r="AFK81" s="5"/>
      <c r="AFL81" s="5"/>
      <c r="AFM81" s="5"/>
      <c r="AFN81" s="5"/>
      <c r="AFO81" s="5"/>
      <c r="AFP81" s="5"/>
      <c r="AFQ81" s="5"/>
      <c r="AFR81" s="5"/>
      <c r="AFS81" s="5"/>
      <c r="AFT81" s="5"/>
      <c r="AFU81" s="5"/>
      <c r="AFV81" s="5"/>
      <c r="AFW81" s="5"/>
      <c r="AFX81" s="5"/>
      <c r="AFY81" s="5"/>
      <c r="AFZ81" s="5"/>
      <c r="AGA81" s="5"/>
      <c r="AGB81" s="5"/>
      <c r="AGC81" s="5"/>
      <c r="AGD81" s="5"/>
      <c r="AGE81" s="5"/>
      <c r="AGF81" s="5"/>
      <c r="AGG81" s="5"/>
      <c r="AGH81" s="5"/>
      <c r="AGI81" s="5"/>
      <c r="AGJ81" s="5"/>
      <c r="AGK81" s="5"/>
      <c r="AGL81" s="5"/>
      <c r="AGM81" s="5"/>
      <c r="AGN81" s="5"/>
      <c r="AGO81" s="5"/>
      <c r="AGP81" s="5"/>
      <c r="AGQ81" s="5"/>
      <c r="AGR81" s="5"/>
      <c r="AGS81" s="5"/>
      <c r="AGT81" s="5"/>
      <c r="AGU81" s="5"/>
      <c r="AGV81" s="5"/>
      <c r="AGW81" s="5"/>
      <c r="AGX81" s="5"/>
      <c r="AGY81" s="5"/>
      <c r="AGZ81" s="5"/>
      <c r="AHA81" s="5"/>
      <c r="AHB81" s="5"/>
      <c r="AHC81" s="5"/>
      <c r="AHD81" s="5"/>
      <c r="AHE81" s="5"/>
      <c r="AHF81" s="5"/>
      <c r="AHG81" s="5"/>
      <c r="AHH81" s="5"/>
      <c r="AHI81" s="5"/>
      <c r="AHJ81" s="5"/>
      <c r="AHK81" s="5"/>
      <c r="AHL81" s="5"/>
      <c r="AHM81" s="5"/>
      <c r="AHN81" s="5"/>
      <c r="AHO81" s="5"/>
      <c r="AHP81" s="5"/>
      <c r="AHQ81" s="5"/>
      <c r="AHR81" s="5"/>
      <c r="AHS81" s="5"/>
      <c r="AHT81" s="5"/>
      <c r="AHU81" s="5"/>
      <c r="AHV81" s="5"/>
      <c r="AHW81" s="5"/>
      <c r="AHX81" s="5"/>
      <c r="AHY81" s="5"/>
      <c r="AHZ81" s="5"/>
      <c r="AIA81" s="5"/>
      <c r="AIB81" s="5"/>
      <c r="AIC81" s="5"/>
      <c r="AID81" s="5"/>
      <c r="AIE81" s="5"/>
      <c r="AIF81" s="5"/>
      <c r="AIG81" s="5"/>
      <c r="AIH81" s="5"/>
      <c r="AII81" s="5"/>
      <c r="AIJ81" s="5"/>
      <c r="AIK81" s="5"/>
      <c r="AIL81" s="5"/>
      <c r="AIM81" s="5"/>
      <c r="AIN81" s="5"/>
      <c r="AIO81" s="5"/>
      <c r="AIP81" s="5"/>
      <c r="AIQ81" s="5"/>
      <c r="AIR81" s="5"/>
      <c r="AIS81" s="5"/>
      <c r="AIT81" s="5"/>
      <c r="AIU81" s="5"/>
      <c r="AIV81" s="5"/>
      <c r="AIW81" s="5"/>
      <c r="AIX81" s="5"/>
      <c r="AIY81" s="5"/>
      <c r="AIZ81" s="5"/>
      <c r="AJA81" s="5"/>
      <c r="AJB81" s="5"/>
      <c r="AJC81" s="5"/>
      <c r="AJD81" s="5"/>
      <c r="AJE81" s="5"/>
      <c r="AJF81" s="5"/>
      <c r="AJG81" s="5"/>
      <c r="AJH81" s="5"/>
      <c r="AJI81" s="5"/>
      <c r="AJJ81" s="5"/>
      <c r="AJK81" s="5"/>
      <c r="AJL81" s="5"/>
      <c r="AJM81" s="5"/>
      <c r="AJN81" s="5"/>
      <c r="AJO81" s="5"/>
      <c r="AJP81" s="5"/>
      <c r="AJQ81" s="5"/>
      <c r="AJR81" s="5"/>
      <c r="AJS81" s="5"/>
      <c r="AJT81" s="5"/>
      <c r="AJU81" s="5"/>
      <c r="AJV81" s="5"/>
      <c r="AJW81" s="5"/>
      <c r="AJX81" s="5"/>
      <c r="AJY81" s="5"/>
      <c r="AJZ81" s="5"/>
      <c r="AKA81" s="5"/>
      <c r="AKB81" s="5"/>
      <c r="AKC81" s="5"/>
      <c r="AKD81" s="5"/>
      <c r="AKE81" s="5"/>
      <c r="AKF81" s="5"/>
      <c r="AKG81" s="5"/>
      <c r="BVP81" s="5"/>
      <c r="BVQ81" s="5"/>
      <c r="BVR81" s="5"/>
      <c r="BVS81" s="5"/>
      <c r="BVT81" s="5"/>
      <c r="BVU81" s="5"/>
      <c r="BVV81" s="5"/>
      <c r="BVW81" s="5"/>
      <c r="BVX81" s="5"/>
      <c r="BVY81" s="5"/>
      <c r="BVZ81" s="5"/>
      <c r="BWA81" s="5"/>
      <c r="BWB81" s="5"/>
      <c r="BWC81" s="5"/>
      <c r="BWD81" s="5"/>
      <c r="BWE81" s="5"/>
      <c r="BWF81" s="5"/>
      <c r="BWG81" s="5"/>
      <c r="BWH81" s="5"/>
      <c r="BWI81" s="5"/>
      <c r="BWJ81" s="5"/>
      <c r="BWK81" s="5"/>
      <c r="BWL81" s="5"/>
      <c r="BWM81" s="5"/>
      <c r="BWN81" s="5"/>
      <c r="BWO81" s="5"/>
      <c r="BWP81" s="5"/>
      <c r="BWQ81" s="5"/>
      <c r="BWR81" s="5"/>
      <c r="BWS81" s="5"/>
      <c r="BWT81" s="5"/>
      <c r="BWU81" s="5"/>
      <c r="BWV81" s="5"/>
      <c r="BWW81" s="5"/>
      <c r="BWX81" s="5"/>
      <c r="BWY81" s="5"/>
      <c r="BWZ81" s="5"/>
      <c r="BXA81" s="5"/>
      <c r="BXB81" s="5"/>
      <c r="BXC81" s="5"/>
      <c r="BXD81" s="5"/>
      <c r="BXE81" s="5"/>
      <c r="BXF81" s="5"/>
      <c r="BXG81" s="5"/>
      <c r="BXH81" s="5"/>
      <c r="BXI81" s="5"/>
      <c r="BXJ81" s="5"/>
      <c r="BXK81" s="5"/>
      <c r="BXL81" s="5"/>
    </row>
    <row r="82" spans="1:969 1940:1988" s="46" customFormat="1" ht="12" customHeight="1" x14ac:dyDescent="0.25">
      <c r="A82" s="58" t="s">
        <v>111</v>
      </c>
      <c r="B82" s="59">
        <v>9705340</v>
      </c>
      <c r="C82" s="60" t="s">
        <v>40</v>
      </c>
      <c r="D82" s="58">
        <v>1</v>
      </c>
      <c r="E82" s="58"/>
      <c r="F82" s="61">
        <v>5.3456000000000001</v>
      </c>
      <c r="G82" s="61">
        <f t="shared" si="9"/>
        <v>5.8801600000000009</v>
      </c>
      <c r="H82" s="61">
        <f t="shared" si="8"/>
        <v>5.3456000000000001</v>
      </c>
      <c r="I82" s="61">
        <f t="shared" si="2"/>
        <v>5.8801600000000009</v>
      </c>
      <c r="J82" s="62"/>
      <c r="K82" s="62"/>
      <c r="L82" s="62"/>
      <c r="M82" s="62"/>
      <c r="N82" s="58"/>
      <c r="O82" s="62"/>
      <c r="P82" s="62" t="s">
        <v>378</v>
      </c>
      <c r="Q82" s="58"/>
      <c r="R82" s="81">
        <f>IFERROR(VLOOKUP(A82,'Customer Details'!$A$4:$C$11,3,FALSE),"")</f>
        <v>0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  <c r="ABM82" s="5"/>
      <c r="ABN82" s="5"/>
      <c r="ABO82" s="5"/>
      <c r="ABP82" s="5"/>
      <c r="ABQ82" s="5"/>
      <c r="ABR82" s="5"/>
      <c r="ABS82" s="5"/>
      <c r="ABT82" s="5"/>
      <c r="ABU82" s="5"/>
      <c r="ABV82" s="5"/>
      <c r="ABW82" s="5"/>
      <c r="ABX82" s="5"/>
      <c r="ABY82" s="5"/>
      <c r="ABZ82" s="5"/>
      <c r="ACA82" s="5"/>
      <c r="ACB82" s="5"/>
      <c r="ACC82" s="5"/>
      <c r="ACD82" s="5"/>
      <c r="ACE82" s="5"/>
      <c r="ACF82" s="5"/>
      <c r="ACG82" s="5"/>
      <c r="ACH82" s="5"/>
      <c r="ACI82" s="5"/>
      <c r="ACJ82" s="5"/>
      <c r="ACK82" s="5"/>
      <c r="ACL82" s="5"/>
      <c r="ACM82" s="5"/>
      <c r="ACN82" s="5"/>
      <c r="ACO82" s="5"/>
      <c r="ACP82" s="5"/>
      <c r="ACQ82" s="5"/>
      <c r="ACR82" s="5"/>
      <c r="ACS82" s="5"/>
      <c r="ACT82" s="5"/>
      <c r="ACU82" s="5"/>
      <c r="ACV82" s="5"/>
      <c r="ACW82" s="5"/>
      <c r="ACX82" s="5"/>
      <c r="ACY82" s="5"/>
      <c r="ACZ82" s="5"/>
      <c r="ADA82" s="5"/>
      <c r="ADB82" s="5"/>
      <c r="ADC82" s="5"/>
      <c r="ADD82" s="5"/>
      <c r="ADE82" s="5"/>
      <c r="ADF82" s="5"/>
      <c r="ADG82" s="5"/>
      <c r="ADH82" s="5"/>
      <c r="ADI82" s="5"/>
      <c r="ADJ82" s="5"/>
      <c r="ADK82" s="5"/>
      <c r="ADL82" s="5"/>
      <c r="ADM82" s="5"/>
      <c r="ADN82" s="5"/>
      <c r="ADO82" s="5"/>
      <c r="ADP82" s="5"/>
      <c r="ADQ82" s="5"/>
      <c r="ADR82" s="5"/>
      <c r="ADS82" s="5"/>
      <c r="ADT82" s="5"/>
      <c r="ADU82" s="5"/>
      <c r="ADV82" s="5"/>
      <c r="ADW82" s="5"/>
      <c r="ADX82" s="5"/>
      <c r="ADY82" s="5"/>
      <c r="ADZ82" s="5"/>
      <c r="AEA82" s="5"/>
      <c r="AEB82" s="5"/>
      <c r="AEC82" s="5"/>
      <c r="AED82" s="5"/>
      <c r="AEE82" s="5"/>
      <c r="AEF82" s="5"/>
      <c r="AEG82" s="5"/>
      <c r="AEH82" s="5"/>
      <c r="AEI82" s="5"/>
      <c r="AEJ82" s="5"/>
      <c r="AEK82" s="5"/>
      <c r="AEL82" s="5"/>
      <c r="AEM82" s="5"/>
      <c r="AEN82" s="5"/>
      <c r="AEO82" s="5"/>
      <c r="AEP82" s="5"/>
      <c r="AEQ82" s="5"/>
      <c r="AER82" s="5"/>
      <c r="AES82" s="5"/>
      <c r="AET82" s="5"/>
      <c r="AEU82" s="5"/>
      <c r="AEV82" s="5"/>
      <c r="AEW82" s="5"/>
      <c r="AEX82" s="5"/>
      <c r="AEY82" s="5"/>
      <c r="AEZ82" s="5"/>
      <c r="AFA82" s="5"/>
      <c r="AFB82" s="5"/>
      <c r="AFC82" s="5"/>
      <c r="AFD82" s="5"/>
      <c r="AFE82" s="5"/>
      <c r="AFF82" s="5"/>
      <c r="AFG82" s="5"/>
      <c r="AFH82" s="5"/>
      <c r="AFI82" s="5"/>
      <c r="AFJ82" s="5"/>
      <c r="AFK82" s="5"/>
      <c r="AFL82" s="5"/>
      <c r="AFM82" s="5"/>
      <c r="AFN82" s="5"/>
      <c r="AFO82" s="5"/>
      <c r="AFP82" s="5"/>
      <c r="AFQ82" s="5"/>
      <c r="AFR82" s="5"/>
      <c r="AFS82" s="5"/>
      <c r="AFT82" s="5"/>
      <c r="AFU82" s="5"/>
      <c r="AFV82" s="5"/>
      <c r="AFW82" s="5"/>
      <c r="AFX82" s="5"/>
      <c r="AFY82" s="5"/>
      <c r="AFZ82" s="5"/>
      <c r="AGA82" s="5"/>
      <c r="AGB82" s="5"/>
      <c r="AGC82" s="5"/>
      <c r="AGD82" s="5"/>
      <c r="AGE82" s="5"/>
      <c r="AGF82" s="5"/>
      <c r="AGG82" s="5"/>
      <c r="AGH82" s="5"/>
      <c r="AGI82" s="5"/>
      <c r="AGJ82" s="5"/>
      <c r="AGK82" s="5"/>
      <c r="AGL82" s="5"/>
      <c r="AGM82" s="5"/>
      <c r="AGN82" s="5"/>
      <c r="AGO82" s="5"/>
      <c r="AGP82" s="5"/>
      <c r="AGQ82" s="5"/>
      <c r="AGR82" s="5"/>
      <c r="AGS82" s="5"/>
      <c r="AGT82" s="5"/>
      <c r="AGU82" s="5"/>
      <c r="AGV82" s="5"/>
      <c r="AGW82" s="5"/>
      <c r="AGX82" s="5"/>
      <c r="AGY82" s="5"/>
      <c r="AGZ82" s="5"/>
      <c r="AHA82" s="5"/>
      <c r="AHB82" s="5"/>
      <c r="AHC82" s="5"/>
      <c r="AHD82" s="5"/>
      <c r="AHE82" s="5"/>
      <c r="AHF82" s="5"/>
      <c r="AHG82" s="5"/>
      <c r="AHH82" s="5"/>
      <c r="AHI82" s="5"/>
      <c r="AHJ82" s="5"/>
      <c r="AHK82" s="5"/>
      <c r="AHL82" s="5"/>
      <c r="AHM82" s="5"/>
      <c r="AHN82" s="5"/>
      <c r="AHO82" s="5"/>
      <c r="AHP82" s="5"/>
      <c r="AHQ82" s="5"/>
      <c r="AHR82" s="5"/>
      <c r="AHS82" s="5"/>
      <c r="AHT82" s="5"/>
      <c r="AHU82" s="5"/>
      <c r="AHV82" s="5"/>
      <c r="AHW82" s="5"/>
      <c r="AHX82" s="5"/>
      <c r="AHY82" s="5"/>
      <c r="AHZ82" s="5"/>
      <c r="AIA82" s="5"/>
      <c r="AIB82" s="5"/>
      <c r="AIC82" s="5"/>
      <c r="AID82" s="5"/>
      <c r="AIE82" s="5"/>
      <c r="AIF82" s="5"/>
      <c r="AIG82" s="5"/>
      <c r="AIH82" s="5"/>
      <c r="AII82" s="5"/>
      <c r="AIJ82" s="5"/>
      <c r="AIK82" s="5"/>
      <c r="AIL82" s="5"/>
      <c r="AIM82" s="5"/>
      <c r="AIN82" s="5"/>
      <c r="AIO82" s="5"/>
      <c r="AIP82" s="5"/>
      <c r="AIQ82" s="5"/>
      <c r="AIR82" s="5"/>
      <c r="AIS82" s="5"/>
      <c r="AIT82" s="5"/>
      <c r="AIU82" s="5"/>
      <c r="AIV82" s="5"/>
      <c r="AIW82" s="5"/>
      <c r="AIX82" s="5"/>
      <c r="AIY82" s="5"/>
      <c r="AIZ82" s="5"/>
      <c r="AJA82" s="5"/>
      <c r="AJB82" s="5"/>
      <c r="AJC82" s="5"/>
      <c r="AJD82" s="5"/>
      <c r="AJE82" s="5"/>
      <c r="AJF82" s="5"/>
      <c r="AJG82" s="5"/>
      <c r="AJH82" s="5"/>
      <c r="AJI82" s="5"/>
      <c r="AJJ82" s="5"/>
      <c r="AJK82" s="5"/>
      <c r="AJL82" s="5"/>
      <c r="AJM82" s="5"/>
      <c r="AJN82" s="5"/>
      <c r="AJO82" s="5"/>
      <c r="AJP82" s="5"/>
      <c r="AJQ82" s="5"/>
      <c r="AJR82" s="5"/>
      <c r="AJS82" s="5"/>
      <c r="AJT82" s="5"/>
      <c r="AJU82" s="5"/>
      <c r="AJV82" s="5"/>
      <c r="AJW82" s="5"/>
      <c r="AJX82" s="5"/>
      <c r="AJY82" s="5"/>
      <c r="AJZ82" s="5"/>
      <c r="AKA82" s="5"/>
      <c r="AKB82" s="5"/>
      <c r="AKC82" s="5"/>
      <c r="AKD82" s="5"/>
      <c r="AKE82" s="5"/>
      <c r="AKF82" s="5"/>
      <c r="AKG82" s="5"/>
      <c r="BVP82" s="5"/>
      <c r="BVQ82" s="5"/>
      <c r="BVR82" s="5"/>
      <c r="BVS82" s="5"/>
      <c r="BVT82" s="5"/>
      <c r="BVU82" s="5"/>
      <c r="BVV82" s="5"/>
      <c r="BVW82" s="5"/>
      <c r="BVX82" s="5"/>
      <c r="BVY82" s="5"/>
      <c r="BVZ82" s="5"/>
      <c r="BWA82" s="5"/>
      <c r="BWB82" s="5"/>
      <c r="BWC82" s="5"/>
      <c r="BWD82" s="5"/>
      <c r="BWE82" s="5"/>
      <c r="BWF82" s="5"/>
      <c r="BWG82" s="5"/>
      <c r="BWH82" s="5"/>
      <c r="BWI82" s="5"/>
      <c r="BWJ82" s="5"/>
      <c r="BWK82" s="5"/>
      <c r="BWL82" s="5"/>
      <c r="BWM82" s="5"/>
      <c r="BWN82" s="5"/>
      <c r="BWO82" s="5"/>
      <c r="BWP82" s="5"/>
      <c r="BWQ82" s="5"/>
      <c r="BWR82" s="5"/>
      <c r="BWS82" s="5"/>
      <c r="BWT82" s="5"/>
      <c r="BWU82" s="5"/>
      <c r="BWV82" s="5"/>
      <c r="BWW82" s="5"/>
      <c r="BWX82" s="5"/>
      <c r="BWY82" s="5"/>
      <c r="BWZ82" s="5"/>
      <c r="BXA82" s="5"/>
      <c r="BXB82" s="5"/>
      <c r="BXC82" s="5"/>
      <c r="BXD82" s="5"/>
      <c r="BXE82" s="5"/>
      <c r="BXF82" s="5"/>
      <c r="BXG82" s="5"/>
      <c r="BXH82" s="5"/>
      <c r="BXI82" s="5"/>
      <c r="BXJ82" s="5"/>
      <c r="BXK82" s="5"/>
      <c r="BXL82" s="5"/>
    </row>
    <row r="83" spans="1:969 1940:1988" ht="12" customHeight="1" x14ac:dyDescent="0.25">
      <c r="A83" s="2" t="s">
        <v>111</v>
      </c>
      <c r="B83" s="4">
        <v>9606133</v>
      </c>
      <c r="C83" s="3" t="s">
        <v>41</v>
      </c>
      <c r="D83" s="2">
        <v>1</v>
      </c>
      <c r="F83" s="28">
        <v>32.998800000000003</v>
      </c>
      <c r="G83" s="28">
        <f t="shared" si="9"/>
        <v>36.298680000000004</v>
      </c>
      <c r="H83" s="28">
        <f t="shared" si="8"/>
        <v>32.998800000000003</v>
      </c>
      <c r="I83" s="28">
        <f t="shared" ref="I83:I141" si="10">IFERROR(H83*1.1,"")</f>
        <v>36.298680000000004</v>
      </c>
      <c r="J83" s="32"/>
      <c r="K83" s="32"/>
      <c r="L83" s="32"/>
      <c r="M83" s="32"/>
      <c r="O83" s="32"/>
      <c r="P83" s="32" t="s">
        <v>378</v>
      </c>
      <c r="R83" s="75">
        <f>IFERROR(VLOOKUP(A83,'Customer Details'!$A$4:$C$11,3,FALSE),"")</f>
        <v>0</v>
      </c>
    </row>
    <row r="84" spans="1:969 1940:1988" ht="12" customHeight="1" x14ac:dyDescent="0.25">
      <c r="A84" s="2" t="s">
        <v>111</v>
      </c>
      <c r="B84" s="4">
        <v>9705340</v>
      </c>
      <c r="C84" s="3" t="s">
        <v>40</v>
      </c>
      <c r="D84" s="2">
        <v>1</v>
      </c>
      <c r="F84" s="28">
        <v>5.3456000000000001</v>
      </c>
      <c r="G84" s="28">
        <f t="shared" si="9"/>
        <v>5.8801600000000009</v>
      </c>
      <c r="H84" s="28">
        <f t="shared" si="8"/>
        <v>5.3456000000000001</v>
      </c>
      <c r="I84" s="28">
        <f t="shared" si="10"/>
        <v>5.8801600000000009</v>
      </c>
      <c r="J84" s="32"/>
      <c r="K84" s="32"/>
      <c r="L84" s="32"/>
      <c r="M84" s="32"/>
      <c r="O84" s="32"/>
      <c r="P84" s="32" t="s">
        <v>378</v>
      </c>
      <c r="R84" s="75">
        <f>IFERROR(VLOOKUP(A84,'Customer Details'!$A$4:$C$11,3,FALSE),"")</f>
        <v>0</v>
      </c>
    </row>
    <row r="85" spans="1:969 1940:1988" s="46" customFormat="1" ht="12" customHeight="1" x14ac:dyDescent="0.25">
      <c r="A85" s="58" t="s">
        <v>111</v>
      </c>
      <c r="B85" s="59">
        <v>9761005</v>
      </c>
      <c r="C85" s="60" t="s">
        <v>221</v>
      </c>
      <c r="D85" s="58">
        <v>1</v>
      </c>
      <c r="E85" s="58"/>
      <c r="F85" s="61">
        <v>16.036799999999999</v>
      </c>
      <c r="G85" s="61">
        <f t="shared" si="9"/>
        <v>17.64048</v>
      </c>
      <c r="H85" s="61">
        <f t="shared" si="8"/>
        <v>16.036799999999999</v>
      </c>
      <c r="I85" s="61">
        <f t="shared" si="10"/>
        <v>17.64048</v>
      </c>
      <c r="J85" s="62"/>
      <c r="K85" s="62"/>
      <c r="L85" s="62" t="s">
        <v>378</v>
      </c>
      <c r="M85" s="62"/>
      <c r="N85" s="58"/>
      <c r="O85" s="62" t="s">
        <v>378</v>
      </c>
      <c r="P85" s="58"/>
      <c r="Q85" s="58"/>
      <c r="R85" s="81">
        <f>IFERROR(VLOOKUP(A85,'Customer Details'!$A$4:$C$11,3,FALSE),"")</f>
        <v>0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  <c r="ABM85" s="5"/>
      <c r="ABN85" s="5"/>
      <c r="ABO85" s="5"/>
      <c r="ABP85" s="5"/>
      <c r="ABQ85" s="5"/>
      <c r="ABR85" s="5"/>
      <c r="ABS85" s="5"/>
      <c r="ABT85" s="5"/>
      <c r="ABU85" s="5"/>
      <c r="ABV85" s="5"/>
      <c r="ABW85" s="5"/>
      <c r="ABX85" s="5"/>
      <c r="ABY85" s="5"/>
      <c r="ABZ85" s="5"/>
      <c r="ACA85" s="5"/>
      <c r="ACB85" s="5"/>
      <c r="ACC85" s="5"/>
      <c r="ACD85" s="5"/>
      <c r="ACE85" s="5"/>
      <c r="ACF85" s="5"/>
      <c r="ACG85" s="5"/>
      <c r="ACH85" s="5"/>
      <c r="ACI85" s="5"/>
      <c r="ACJ85" s="5"/>
      <c r="ACK85" s="5"/>
      <c r="ACL85" s="5"/>
      <c r="ACM85" s="5"/>
      <c r="ACN85" s="5"/>
      <c r="ACO85" s="5"/>
      <c r="ACP85" s="5"/>
      <c r="ACQ85" s="5"/>
      <c r="ACR85" s="5"/>
      <c r="ACS85" s="5"/>
      <c r="ACT85" s="5"/>
      <c r="ACU85" s="5"/>
      <c r="ACV85" s="5"/>
      <c r="ACW85" s="5"/>
      <c r="ACX85" s="5"/>
      <c r="ACY85" s="5"/>
      <c r="ACZ85" s="5"/>
      <c r="ADA85" s="5"/>
      <c r="ADB85" s="5"/>
      <c r="ADC85" s="5"/>
      <c r="ADD85" s="5"/>
      <c r="ADE85" s="5"/>
      <c r="ADF85" s="5"/>
      <c r="ADG85" s="5"/>
      <c r="ADH85" s="5"/>
      <c r="ADI85" s="5"/>
      <c r="ADJ85" s="5"/>
      <c r="ADK85" s="5"/>
      <c r="ADL85" s="5"/>
      <c r="ADM85" s="5"/>
      <c r="ADN85" s="5"/>
      <c r="ADO85" s="5"/>
      <c r="ADP85" s="5"/>
      <c r="ADQ85" s="5"/>
      <c r="ADR85" s="5"/>
      <c r="ADS85" s="5"/>
      <c r="ADT85" s="5"/>
      <c r="ADU85" s="5"/>
      <c r="ADV85" s="5"/>
      <c r="ADW85" s="5"/>
      <c r="ADX85" s="5"/>
      <c r="ADY85" s="5"/>
      <c r="ADZ85" s="5"/>
      <c r="AEA85" s="5"/>
      <c r="AEB85" s="5"/>
      <c r="AEC85" s="5"/>
      <c r="AED85" s="5"/>
      <c r="AEE85" s="5"/>
      <c r="AEF85" s="5"/>
      <c r="AEG85" s="5"/>
      <c r="AEH85" s="5"/>
      <c r="AEI85" s="5"/>
      <c r="AEJ85" s="5"/>
      <c r="AEK85" s="5"/>
      <c r="AEL85" s="5"/>
      <c r="AEM85" s="5"/>
      <c r="AEN85" s="5"/>
      <c r="AEO85" s="5"/>
      <c r="AEP85" s="5"/>
      <c r="AEQ85" s="5"/>
      <c r="AER85" s="5"/>
      <c r="AES85" s="5"/>
      <c r="AET85" s="5"/>
      <c r="AEU85" s="5"/>
      <c r="AEV85" s="5"/>
      <c r="AEW85" s="5"/>
      <c r="AEX85" s="5"/>
      <c r="AEY85" s="5"/>
      <c r="AEZ85" s="5"/>
      <c r="AFA85" s="5"/>
      <c r="AFB85" s="5"/>
      <c r="AFC85" s="5"/>
      <c r="AFD85" s="5"/>
      <c r="AFE85" s="5"/>
      <c r="AFF85" s="5"/>
      <c r="AFG85" s="5"/>
      <c r="AFH85" s="5"/>
      <c r="AFI85" s="5"/>
      <c r="AFJ85" s="5"/>
      <c r="AFK85" s="5"/>
      <c r="AFL85" s="5"/>
      <c r="AFM85" s="5"/>
      <c r="AFN85" s="5"/>
      <c r="AFO85" s="5"/>
      <c r="AFP85" s="5"/>
      <c r="AFQ85" s="5"/>
      <c r="AFR85" s="5"/>
      <c r="AFS85" s="5"/>
      <c r="AFT85" s="5"/>
      <c r="AFU85" s="5"/>
      <c r="AFV85" s="5"/>
      <c r="AFW85" s="5"/>
      <c r="AFX85" s="5"/>
      <c r="AFY85" s="5"/>
      <c r="AFZ85" s="5"/>
      <c r="AGA85" s="5"/>
      <c r="AGB85" s="5"/>
      <c r="AGC85" s="5"/>
      <c r="AGD85" s="5"/>
      <c r="AGE85" s="5"/>
      <c r="AGF85" s="5"/>
      <c r="AGG85" s="5"/>
      <c r="AGH85" s="5"/>
      <c r="AGI85" s="5"/>
      <c r="AGJ85" s="5"/>
      <c r="AGK85" s="5"/>
      <c r="AGL85" s="5"/>
      <c r="AGM85" s="5"/>
      <c r="AGN85" s="5"/>
      <c r="AGO85" s="5"/>
      <c r="AGP85" s="5"/>
      <c r="AGQ85" s="5"/>
      <c r="AGR85" s="5"/>
      <c r="AGS85" s="5"/>
      <c r="AGT85" s="5"/>
      <c r="AGU85" s="5"/>
      <c r="AGV85" s="5"/>
      <c r="AGW85" s="5"/>
      <c r="AGX85" s="5"/>
      <c r="AGY85" s="5"/>
      <c r="AGZ85" s="5"/>
      <c r="AHA85" s="5"/>
      <c r="AHB85" s="5"/>
      <c r="AHC85" s="5"/>
      <c r="AHD85" s="5"/>
      <c r="AHE85" s="5"/>
      <c r="AHF85" s="5"/>
      <c r="AHG85" s="5"/>
      <c r="AHH85" s="5"/>
      <c r="AHI85" s="5"/>
      <c r="AHJ85" s="5"/>
      <c r="AHK85" s="5"/>
      <c r="AHL85" s="5"/>
      <c r="AHM85" s="5"/>
      <c r="AHN85" s="5"/>
      <c r="AHO85" s="5"/>
      <c r="AHP85" s="5"/>
      <c r="AHQ85" s="5"/>
      <c r="AHR85" s="5"/>
      <c r="AHS85" s="5"/>
      <c r="AHT85" s="5"/>
      <c r="AHU85" s="5"/>
      <c r="AHV85" s="5"/>
      <c r="AHW85" s="5"/>
      <c r="AHX85" s="5"/>
      <c r="AHY85" s="5"/>
      <c r="AHZ85" s="5"/>
      <c r="AIA85" s="5"/>
      <c r="AIB85" s="5"/>
      <c r="AIC85" s="5"/>
      <c r="AID85" s="5"/>
      <c r="AIE85" s="5"/>
      <c r="AIF85" s="5"/>
      <c r="AIG85" s="5"/>
      <c r="AIH85" s="5"/>
      <c r="AII85" s="5"/>
      <c r="AIJ85" s="5"/>
      <c r="AIK85" s="5"/>
      <c r="AIL85" s="5"/>
      <c r="AIM85" s="5"/>
      <c r="AIN85" s="5"/>
      <c r="AIO85" s="5"/>
      <c r="AIP85" s="5"/>
      <c r="AIQ85" s="5"/>
      <c r="AIR85" s="5"/>
      <c r="AIS85" s="5"/>
      <c r="AIT85" s="5"/>
      <c r="AIU85" s="5"/>
      <c r="AIV85" s="5"/>
      <c r="AIW85" s="5"/>
      <c r="AIX85" s="5"/>
      <c r="AIY85" s="5"/>
      <c r="AIZ85" s="5"/>
      <c r="AJA85" s="5"/>
      <c r="AJB85" s="5"/>
      <c r="AJC85" s="5"/>
      <c r="AJD85" s="5"/>
      <c r="AJE85" s="5"/>
      <c r="AJF85" s="5"/>
      <c r="AJG85" s="5"/>
      <c r="AJH85" s="5"/>
      <c r="AJI85" s="5"/>
      <c r="AJJ85" s="5"/>
      <c r="AJK85" s="5"/>
      <c r="AJL85" s="5"/>
      <c r="AJM85" s="5"/>
      <c r="AJN85" s="5"/>
      <c r="AJO85" s="5"/>
      <c r="AJP85" s="5"/>
      <c r="AJQ85" s="5"/>
      <c r="AJR85" s="5"/>
      <c r="AJS85" s="5"/>
      <c r="AJT85" s="5"/>
      <c r="AJU85" s="5"/>
      <c r="AJV85" s="5"/>
      <c r="AJW85" s="5"/>
      <c r="AJX85" s="5"/>
      <c r="AJY85" s="5"/>
      <c r="AJZ85" s="5"/>
      <c r="AKA85" s="5"/>
      <c r="AKB85" s="5"/>
      <c r="AKC85" s="5"/>
      <c r="AKD85" s="5"/>
      <c r="AKE85" s="5"/>
      <c r="AKF85" s="5"/>
      <c r="AKG85" s="5"/>
    </row>
    <row r="86" spans="1:969 1940:1988" s="46" customFormat="1" ht="12" customHeight="1" x14ac:dyDescent="0.25">
      <c r="A86" s="58" t="s">
        <v>111</v>
      </c>
      <c r="B86" s="59">
        <v>9701051</v>
      </c>
      <c r="C86" s="60" t="s">
        <v>271</v>
      </c>
      <c r="D86" s="58">
        <v>1</v>
      </c>
      <c r="E86" s="58"/>
      <c r="F86" s="61">
        <v>7.5044000000000004</v>
      </c>
      <c r="G86" s="61">
        <f t="shared" si="9"/>
        <v>8.2548400000000015</v>
      </c>
      <c r="H86" s="61">
        <f t="shared" si="8"/>
        <v>7.5044000000000004</v>
      </c>
      <c r="I86" s="61">
        <f t="shared" si="10"/>
        <v>8.2548400000000015</v>
      </c>
      <c r="J86" s="62"/>
      <c r="K86" s="62"/>
      <c r="L86" s="62" t="s">
        <v>378</v>
      </c>
      <c r="M86" s="62"/>
      <c r="N86" s="58"/>
      <c r="O86" s="62" t="s">
        <v>378</v>
      </c>
      <c r="P86" s="58"/>
      <c r="Q86" s="58"/>
      <c r="R86" s="81">
        <f>IFERROR(VLOOKUP(A86,'Customer Details'!$A$4:$C$11,3,FALSE),"")</f>
        <v>0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5"/>
      <c r="UO86" s="5"/>
      <c r="UP86" s="5"/>
      <c r="UQ86" s="5"/>
      <c r="UR86" s="5"/>
      <c r="US86" s="5"/>
      <c r="UT86" s="5"/>
      <c r="UU86" s="5"/>
      <c r="UV86" s="5"/>
      <c r="UW86" s="5"/>
      <c r="UX86" s="5"/>
      <c r="UY86" s="5"/>
      <c r="UZ86" s="5"/>
      <c r="VA86" s="5"/>
      <c r="VB86" s="5"/>
      <c r="VC86" s="5"/>
      <c r="VD86" s="5"/>
      <c r="VE86" s="5"/>
      <c r="VF86" s="5"/>
      <c r="VG86" s="5"/>
      <c r="VH86" s="5"/>
      <c r="VI86" s="5"/>
      <c r="VJ86" s="5"/>
      <c r="VK86" s="5"/>
      <c r="VL86" s="5"/>
      <c r="VM86" s="5"/>
      <c r="VN86" s="5"/>
      <c r="VO86" s="5"/>
      <c r="VP86" s="5"/>
      <c r="VQ86" s="5"/>
      <c r="VR86" s="5"/>
      <c r="VS86" s="5"/>
      <c r="VT86" s="5"/>
      <c r="VU86" s="5"/>
      <c r="VV86" s="5"/>
      <c r="VW86" s="5"/>
      <c r="VX86" s="5"/>
      <c r="VY86" s="5"/>
      <c r="VZ86" s="5"/>
      <c r="WA86" s="5"/>
      <c r="WB86" s="5"/>
      <c r="WC86" s="5"/>
      <c r="WD86" s="5"/>
      <c r="WE86" s="5"/>
      <c r="WF86" s="5"/>
      <c r="WG86" s="5"/>
      <c r="WH86" s="5"/>
      <c r="WI86" s="5"/>
      <c r="WJ86" s="5"/>
      <c r="WK86" s="5"/>
      <c r="WL86" s="5"/>
      <c r="WM86" s="5"/>
      <c r="WN86" s="5"/>
      <c r="WO86" s="5"/>
      <c r="WP86" s="5"/>
      <c r="WQ86" s="5"/>
      <c r="WR86" s="5"/>
      <c r="WS86" s="5"/>
      <c r="WT86" s="5"/>
      <c r="WU86" s="5"/>
      <c r="WV86" s="5"/>
      <c r="WW86" s="5"/>
      <c r="WX86" s="5"/>
      <c r="WY86" s="5"/>
      <c r="WZ86" s="5"/>
      <c r="XA86" s="5"/>
      <c r="XB86" s="5"/>
      <c r="XC86" s="5"/>
      <c r="XD86" s="5"/>
      <c r="XE86" s="5"/>
      <c r="XF86" s="5"/>
      <c r="XG86" s="5"/>
      <c r="XH86" s="5"/>
      <c r="XI86" s="5"/>
      <c r="XJ86" s="5"/>
      <c r="XK86" s="5"/>
      <c r="XL86" s="5"/>
      <c r="XM86" s="5"/>
      <c r="XN86" s="5"/>
      <c r="XO86" s="5"/>
      <c r="XP86" s="5"/>
      <c r="XQ86" s="5"/>
      <c r="XR86" s="5"/>
      <c r="XS86" s="5"/>
      <c r="XT86" s="5"/>
      <c r="XU86" s="5"/>
      <c r="XV86" s="5"/>
      <c r="XW86" s="5"/>
      <c r="XX86" s="5"/>
      <c r="XY86" s="5"/>
      <c r="XZ86" s="5"/>
      <c r="YA86" s="5"/>
      <c r="YB86" s="5"/>
      <c r="YC86" s="5"/>
      <c r="YD86" s="5"/>
      <c r="YE86" s="5"/>
      <c r="YF86" s="5"/>
      <c r="YG86" s="5"/>
      <c r="YH86" s="5"/>
      <c r="YI86" s="5"/>
      <c r="YJ86" s="5"/>
      <c r="YK86" s="5"/>
      <c r="YL86" s="5"/>
      <c r="YM86" s="5"/>
      <c r="YN86" s="5"/>
      <c r="YO86" s="5"/>
      <c r="YP86" s="5"/>
      <c r="YQ86" s="5"/>
      <c r="YR86" s="5"/>
      <c r="YS86" s="5"/>
      <c r="YT86" s="5"/>
      <c r="YU86" s="5"/>
      <c r="YV86" s="5"/>
      <c r="YW86" s="5"/>
      <c r="YX86" s="5"/>
      <c r="YY86" s="5"/>
      <c r="YZ86" s="5"/>
      <c r="ZA86" s="5"/>
      <c r="ZB86" s="5"/>
      <c r="ZC86" s="5"/>
      <c r="ZD86" s="5"/>
      <c r="ZE86" s="5"/>
      <c r="ZF86" s="5"/>
      <c r="ZG86" s="5"/>
      <c r="ZH86" s="5"/>
      <c r="ZI86" s="5"/>
      <c r="ZJ86" s="5"/>
      <c r="ZK86" s="5"/>
      <c r="ZL86" s="5"/>
      <c r="ZM86" s="5"/>
      <c r="ZN86" s="5"/>
      <c r="ZO86" s="5"/>
      <c r="ZP86" s="5"/>
      <c r="ZQ86" s="5"/>
      <c r="ZR86" s="5"/>
      <c r="ZS86" s="5"/>
      <c r="ZT86" s="5"/>
      <c r="ZU86" s="5"/>
      <c r="ZV86" s="5"/>
      <c r="ZW86" s="5"/>
      <c r="ZX86" s="5"/>
      <c r="ZY86" s="5"/>
      <c r="ZZ86" s="5"/>
      <c r="AAA86" s="5"/>
      <c r="AAB86" s="5"/>
      <c r="AAC86" s="5"/>
      <c r="AAD86" s="5"/>
      <c r="AAE86" s="5"/>
      <c r="AAF86" s="5"/>
      <c r="AAG86" s="5"/>
      <c r="AAH86" s="5"/>
      <c r="AAI86" s="5"/>
      <c r="AAJ86" s="5"/>
      <c r="AAK86" s="5"/>
      <c r="AAL86" s="5"/>
      <c r="AAM86" s="5"/>
      <c r="AAN86" s="5"/>
      <c r="AAO86" s="5"/>
      <c r="AAP86" s="5"/>
      <c r="AAQ86" s="5"/>
      <c r="AAR86" s="5"/>
      <c r="AAS86" s="5"/>
      <c r="AAT86" s="5"/>
      <c r="AAU86" s="5"/>
      <c r="AAV86" s="5"/>
      <c r="AAW86" s="5"/>
      <c r="AAX86" s="5"/>
      <c r="AAY86" s="5"/>
      <c r="AAZ86" s="5"/>
      <c r="ABA86" s="5"/>
      <c r="ABB86" s="5"/>
      <c r="ABC86" s="5"/>
      <c r="ABD86" s="5"/>
      <c r="ABE86" s="5"/>
      <c r="ABF86" s="5"/>
      <c r="ABG86" s="5"/>
      <c r="ABH86" s="5"/>
      <c r="ABI86" s="5"/>
      <c r="ABJ86" s="5"/>
      <c r="ABK86" s="5"/>
      <c r="ABL86" s="5"/>
      <c r="ABM86" s="5"/>
      <c r="ABN86" s="5"/>
      <c r="ABO86" s="5"/>
      <c r="ABP86" s="5"/>
      <c r="ABQ86" s="5"/>
      <c r="ABR86" s="5"/>
      <c r="ABS86" s="5"/>
      <c r="ABT86" s="5"/>
      <c r="ABU86" s="5"/>
      <c r="ABV86" s="5"/>
      <c r="ABW86" s="5"/>
      <c r="ABX86" s="5"/>
      <c r="ABY86" s="5"/>
      <c r="ABZ86" s="5"/>
      <c r="ACA86" s="5"/>
      <c r="ACB86" s="5"/>
      <c r="ACC86" s="5"/>
      <c r="ACD86" s="5"/>
      <c r="ACE86" s="5"/>
      <c r="ACF86" s="5"/>
      <c r="ACG86" s="5"/>
      <c r="ACH86" s="5"/>
      <c r="ACI86" s="5"/>
      <c r="ACJ86" s="5"/>
      <c r="ACK86" s="5"/>
      <c r="ACL86" s="5"/>
      <c r="ACM86" s="5"/>
      <c r="ACN86" s="5"/>
      <c r="ACO86" s="5"/>
      <c r="ACP86" s="5"/>
      <c r="ACQ86" s="5"/>
      <c r="ACR86" s="5"/>
      <c r="ACS86" s="5"/>
      <c r="ACT86" s="5"/>
      <c r="ACU86" s="5"/>
      <c r="ACV86" s="5"/>
      <c r="ACW86" s="5"/>
      <c r="ACX86" s="5"/>
      <c r="ACY86" s="5"/>
      <c r="ACZ86" s="5"/>
      <c r="ADA86" s="5"/>
      <c r="ADB86" s="5"/>
      <c r="ADC86" s="5"/>
      <c r="ADD86" s="5"/>
      <c r="ADE86" s="5"/>
      <c r="ADF86" s="5"/>
      <c r="ADG86" s="5"/>
      <c r="ADH86" s="5"/>
      <c r="ADI86" s="5"/>
      <c r="ADJ86" s="5"/>
      <c r="ADK86" s="5"/>
      <c r="ADL86" s="5"/>
      <c r="ADM86" s="5"/>
      <c r="ADN86" s="5"/>
      <c r="ADO86" s="5"/>
      <c r="ADP86" s="5"/>
      <c r="ADQ86" s="5"/>
      <c r="ADR86" s="5"/>
      <c r="ADS86" s="5"/>
      <c r="ADT86" s="5"/>
      <c r="ADU86" s="5"/>
      <c r="ADV86" s="5"/>
      <c r="ADW86" s="5"/>
      <c r="ADX86" s="5"/>
      <c r="ADY86" s="5"/>
      <c r="ADZ86" s="5"/>
      <c r="AEA86" s="5"/>
      <c r="AEB86" s="5"/>
      <c r="AEC86" s="5"/>
      <c r="AED86" s="5"/>
      <c r="AEE86" s="5"/>
      <c r="AEF86" s="5"/>
      <c r="AEG86" s="5"/>
      <c r="AEH86" s="5"/>
      <c r="AEI86" s="5"/>
      <c r="AEJ86" s="5"/>
      <c r="AEK86" s="5"/>
      <c r="AEL86" s="5"/>
      <c r="AEM86" s="5"/>
      <c r="AEN86" s="5"/>
      <c r="AEO86" s="5"/>
      <c r="AEP86" s="5"/>
      <c r="AEQ86" s="5"/>
      <c r="AER86" s="5"/>
      <c r="AES86" s="5"/>
      <c r="AET86" s="5"/>
      <c r="AEU86" s="5"/>
      <c r="AEV86" s="5"/>
      <c r="AEW86" s="5"/>
      <c r="AEX86" s="5"/>
      <c r="AEY86" s="5"/>
      <c r="AEZ86" s="5"/>
      <c r="AFA86" s="5"/>
      <c r="AFB86" s="5"/>
      <c r="AFC86" s="5"/>
      <c r="AFD86" s="5"/>
      <c r="AFE86" s="5"/>
      <c r="AFF86" s="5"/>
      <c r="AFG86" s="5"/>
      <c r="AFH86" s="5"/>
      <c r="AFI86" s="5"/>
      <c r="AFJ86" s="5"/>
      <c r="AFK86" s="5"/>
      <c r="AFL86" s="5"/>
      <c r="AFM86" s="5"/>
      <c r="AFN86" s="5"/>
      <c r="AFO86" s="5"/>
      <c r="AFP86" s="5"/>
      <c r="AFQ86" s="5"/>
      <c r="AFR86" s="5"/>
      <c r="AFS86" s="5"/>
      <c r="AFT86" s="5"/>
      <c r="AFU86" s="5"/>
      <c r="AFV86" s="5"/>
      <c r="AFW86" s="5"/>
      <c r="AFX86" s="5"/>
      <c r="AFY86" s="5"/>
      <c r="AFZ86" s="5"/>
      <c r="AGA86" s="5"/>
      <c r="AGB86" s="5"/>
      <c r="AGC86" s="5"/>
      <c r="AGD86" s="5"/>
      <c r="AGE86" s="5"/>
      <c r="AGF86" s="5"/>
      <c r="AGG86" s="5"/>
      <c r="AGH86" s="5"/>
      <c r="AGI86" s="5"/>
      <c r="AGJ86" s="5"/>
      <c r="AGK86" s="5"/>
      <c r="AGL86" s="5"/>
      <c r="AGM86" s="5"/>
      <c r="AGN86" s="5"/>
      <c r="AGO86" s="5"/>
      <c r="AGP86" s="5"/>
      <c r="AGQ86" s="5"/>
      <c r="AGR86" s="5"/>
      <c r="AGS86" s="5"/>
      <c r="AGT86" s="5"/>
      <c r="AGU86" s="5"/>
      <c r="AGV86" s="5"/>
      <c r="AGW86" s="5"/>
      <c r="AGX86" s="5"/>
      <c r="AGY86" s="5"/>
      <c r="AGZ86" s="5"/>
      <c r="AHA86" s="5"/>
      <c r="AHB86" s="5"/>
      <c r="AHC86" s="5"/>
      <c r="AHD86" s="5"/>
      <c r="AHE86" s="5"/>
      <c r="AHF86" s="5"/>
      <c r="AHG86" s="5"/>
      <c r="AHH86" s="5"/>
      <c r="AHI86" s="5"/>
      <c r="AHJ86" s="5"/>
      <c r="AHK86" s="5"/>
      <c r="AHL86" s="5"/>
      <c r="AHM86" s="5"/>
      <c r="AHN86" s="5"/>
      <c r="AHO86" s="5"/>
      <c r="AHP86" s="5"/>
      <c r="AHQ86" s="5"/>
      <c r="AHR86" s="5"/>
      <c r="AHS86" s="5"/>
      <c r="AHT86" s="5"/>
      <c r="AHU86" s="5"/>
      <c r="AHV86" s="5"/>
      <c r="AHW86" s="5"/>
      <c r="AHX86" s="5"/>
      <c r="AHY86" s="5"/>
      <c r="AHZ86" s="5"/>
      <c r="AIA86" s="5"/>
      <c r="AIB86" s="5"/>
      <c r="AIC86" s="5"/>
      <c r="AID86" s="5"/>
      <c r="AIE86" s="5"/>
      <c r="AIF86" s="5"/>
      <c r="AIG86" s="5"/>
      <c r="AIH86" s="5"/>
      <c r="AII86" s="5"/>
      <c r="AIJ86" s="5"/>
      <c r="AIK86" s="5"/>
      <c r="AIL86" s="5"/>
      <c r="AIM86" s="5"/>
      <c r="AIN86" s="5"/>
      <c r="AIO86" s="5"/>
      <c r="AIP86" s="5"/>
      <c r="AIQ86" s="5"/>
      <c r="AIR86" s="5"/>
      <c r="AIS86" s="5"/>
      <c r="AIT86" s="5"/>
      <c r="AIU86" s="5"/>
      <c r="AIV86" s="5"/>
      <c r="AIW86" s="5"/>
      <c r="AIX86" s="5"/>
      <c r="AIY86" s="5"/>
      <c r="AIZ86" s="5"/>
      <c r="AJA86" s="5"/>
      <c r="AJB86" s="5"/>
      <c r="AJC86" s="5"/>
      <c r="AJD86" s="5"/>
      <c r="AJE86" s="5"/>
      <c r="AJF86" s="5"/>
      <c r="AJG86" s="5"/>
      <c r="AJH86" s="5"/>
      <c r="AJI86" s="5"/>
      <c r="AJJ86" s="5"/>
      <c r="AJK86" s="5"/>
      <c r="AJL86" s="5"/>
      <c r="AJM86" s="5"/>
      <c r="AJN86" s="5"/>
      <c r="AJO86" s="5"/>
      <c r="AJP86" s="5"/>
      <c r="AJQ86" s="5"/>
      <c r="AJR86" s="5"/>
      <c r="AJS86" s="5"/>
      <c r="AJT86" s="5"/>
      <c r="AJU86" s="5"/>
      <c r="AJV86" s="5"/>
      <c r="AJW86" s="5"/>
      <c r="AJX86" s="5"/>
      <c r="AJY86" s="5"/>
      <c r="AJZ86" s="5"/>
      <c r="AKA86" s="5"/>
      <c r="AKB86" s="5"/>
      <c r="AKC86" s="5"/>
      <c r="AKD86" s="5"/>
      <c r="AKE86" s="5"/>
      <c r="AKF86" s="5"/>
      <c r="AKG86" s="5"/>
    </row>
    <row r="87" spans="1:969 1940:1988" ht="12" customHeight="1" x14ac:dyDescent="0.25">
      <c r="A87" s="2" t="s">
        <v>111</v>
      </c>
      <c r="B87" s="4">
        <v>9912030</v>
      </c>
      <c r="C87" s="3" t="s">
        <v>344</v>
      </c>
      <c r="D87" s="2">
        <v>1</v>
      </c>
      <c r="E87" s="2" t="s">
        <v>546</v>
      </c>
      <c r="F87" s="28">
        <v>14.906000000000001</v>
      </c>
      <c r="G87" s="28">
        <f t="shared" si="9"/>
        <v>16.396600000000003</v>
      </c>
      <c r="H87" s="28">
        <f t="shared" si="8"/>
        <v>14.906000000000001</v>
      </c>
      <c r="I87" s="28">
        <f t="shared" si="10"/>
        <v>16.396600000000003</v>
      </c>
      <c r="L87" s="32" t="s">
        <v>378</v>
      </c>
      <c r="O87" s="32" t="s">
        <v>378</v>
      </c>
      <c r="R87" s="75">
        <f>IFERROR(VLOOKUP(A87,'Customer Details'!$A$4:$C$11,3,FALSE),"")</f>
        <v>0</v>
      </c>
    </row>
    <row r="88" spans="1:969 1940:1988" ht="12" customHeight="1" x14ac:dyDescent="0.25">
      <c r="A88" s="2" t="s">
        <v>111</v>
      </c>
      <c r="B88" s="4">
        <v>9705341</v>
      </c>
      <c r="C88" s="3" t="s">
        <v>206</v>
      </c>
      <c r="D88" s="2">
        <v>1</v>
      </c>
      <c r="F88" s="28">
        <v>7.5044000000000004</v>
      </c>
      <c r="G88" s="28">
        <f t="shared" si="9"/>
        <v>8.2548400000000015</v>
      </c>
      <c r="H88" s="28">
        <f t="shared" si="8"/>
        <v>7.5044000000000004</v>
      </c>
      <c r="I88" s="28">
        <f t="shared" si="10"/>
        <v>8.2548400000000015</v>
      </c>
      <c r="L88" s="32" t="s">
        <v>378</v>
      </c>
      <c r="O88" s="32" t="s">
        <v>378</v>
      </c>
      <c r="R88" s="75">
        <f>IFERROR(VLOOKUP(A88,'Customer Details'!$A$4:$C$11,3,FALSE),"")</f>
        <v>0</v>
      </c>
    </row>
    <row r="89" spans="1:969 1940:1988" s="46" customFormat="1" ht="12" customHeight="1" x14ac:dyDescent="0.25">
      <c r="A89" s="58" t="s">
        <v>111</v>
      </c>
      <c r="B89" s="59">
        <v>9761001</v>
      </c>
      <c r="C89" s="60" t="s">
        <v>205</v>
      </c>
      <c r="D89" s="58">
        <v>1</v>
      </c>
      <c r="E89" s="58"/>
      <c r="F89" s="61">
        <v>9.6631999999999998</v>
      </c>
      <c r="G89" s="61">
        <f t="shared" si="9"/>
        <v>10.629520000000001</v>
      </c>
      <c r="H89" s="61">
        <f t="shared" si="8"/>
        <v>9.6631999999999998</v>
      </c>
      <c r="I89" s="61">
        <f t="shared" si="10"/>
        <v>10.629520000000001</v>
      </c>
      <c r="J89" s="58"/>
      <c r="K89" s="58"/>
      <c r="L89" s="62" t="s">
        <v>378</v>
      </c>
      <c r="M89" s="58"/>
      <c r="N89" s="58"/>
      <c r="O89" s="62" t="s">
        <v>378</v>
      </c>
      <c r="P89" s="58"/>
      <c r="Q89" s="58"/>
      <c r="R89" s="81">
        <f>IFERROR(VLOOKUP(A89,'Customer Details'!$A$4:$C$11,3,FALSE),"")</f>
        <v>0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  <c r="AAA89" s="5"/>
      <c r="AAB89" s="5"/>
      <c r="AAC89" s="5"/>
      <c r="AAD89" s="5"/>
      <c r="AAE89" s="5"/>
      <c r="AAF89" s="5"/>
      <c r="AAG89" s="5"/>
      <c r="AAH89" s="5"/>
      <c r="AAI89" s="5"/>
      <c r="AAJ89" s="5"/>
      <c r="AAK89" s="5"/>
      <c r="AAL89" s="5"/>
      <c r="AAM89" s="5"/>
      <c r="AAN89" s="5"/>
      <c r="AAO89" s="5"/>
      <c r="AAP89" s="5"/>
      <c r="AAQ89" s="5"/>
      <c r="AAR89" s="5"/>
      <c r="AAS89" s="5"/>
      <c r="AAT89" s="5"/>
      <c r="AAU89" s="5"/>
      <c r="AAV89" s="5"/>
      <c r="AAW89" s="5"/>
      <c r="AAX89" s="5"/>
      <c r="AAY89" s="5"/>
      <c r="AAZ89" s="5"/>
      <c r="ABA89" s="5"/>
      <c r="ABB89" s="5"/>
      <c r="ABC89" s="5"/>
      <c r="ABD89" s="5"/>
      <c r="ABE89" s="5"/>
      <c r="ABF89" s="5"/>
      <c r="ABG89" s="5"/>
      <c r="ABH89" s="5"/>
      <c r="ABI89" s="5"/>
      <c r="ABJ89" s="5"/>
      <c r="ABK89" s="5"/>
      <c r="ABL89" s="5"/>
      <c r="ABM89" s="5"/>
      <c r="ABN89" s="5"/>
      <c r="ABO89" s="5"/>
      <c r="ABP89" s="5"/>
      <c r="ABQ89" s="5"/>
      <c r="ABR89" s="5"/>
      <c r="ABS89" s="5"/>
      <c r="ABT89" s="5"/>
      <c r="ABU89" s="5"/>
      <c r="ABV89" s="5"/>
      <c r="ABW89" s="5"/>
      <c r="ABX89" s="5"/>
      <c r="ABY89" s="5"/>
      <c r="ABZ89" s="5"/>
      <c r="ACA89" s="5"/>
      <c r="ACB89" s="5"/>
      <c r="ACC89" s="5"/>
      <c r="ACD89" s="5"/>
      <c r="ACE89" s="5"/>
      <c r="ACF89" s="5"/>
      <c r="ACG89" s="5"/>
      <c r="ACH89" s="5"/>
      <c r="ACI89" s="5"/>
      <c r="ACJ89" s="5"/>
      <c r="ACK89" s="5"/>
      <c r="ACL89" s="5"/>
      <c r="ACM89" s="5"/>
      <c r="ACN89" s="5"/>
      <c r="ACO89" s="5"/>
      <c r="ACP89" s="5"/>
      <c r="ACQ89" s="5"/>
      <c r="ACR89" s="5"/>
      <c r="ACS89" s="5"/>
      <c r="ACT89" s="5"/>
      <c r="ACU89" s="5"/>
      <c r="ACV89" s="5"/>
      <c r="ACW89" s="5"/>
      <c r="ACX89" s="5"/>
      <c r="ACY89" s="5"/>
      <c r="ACZ89" s="5"/>
      <c r="ADA89" s="5"/>
      <c r="ADB89" s="5"/>
      <c r="ADC89" s="5"/>
      <c r="ADD89" s="5"/>
      <c r="ADE89" s="5"/>
      <c r="ADF89" s="5"/>
      <c r="ADG89" s="5"/>
      <c r="ADH89" s="5"/>
      <c r="ADI89" s="5"/>
      <c r="ADJ89" s="5"/>
      <c r="ADK89" s="5"/>
      <c r="ADL89" s="5"/>
      <c r="ADM89" s="5"/>
      <c r="ADN89" s="5"/>
      <c r="ADO89" s="5"/>
      <c r="ADP89" s="5"/>
      <c r="ADQ89" s="5"/>
      <c r="ADR89" s="5"/>
      <c r="ADS89" s="5"/>
      <c r="ADT89" s="5"/>
      <c r="ADU89" s="5"/>
      <c r="ADV89" s="5"/>
      <c r="ADW89" s="5"/>
      <c r="ADX89" s="5"/>
      <c r="ADY89" s="5"/>
      <c r="ADZ89" s="5"/>
      <c r="AEA89" s="5"/>
      <c r="AEB89" s="5"/>
      <c r="AEC89" s="5"/>
      <c r="AED89" s="5"/>
      <c r="AEE89" s="5"/>
      <c r="AEF89" s="5"/>
      <c r="AEG89" s="5"/>
      <c r="AEH89" s="5"/>
      <c r="AEI89" s="5"/>
      <c r="AEJ89" s="5"/>
      <c r="AEK89" s="5"/>
      <c r="AEL89" s="5"/>
      <c r="AEM89" s="5"/>
      <c r="AEN89" s="5"/>
      <c r="AEO89" s="5"/>
      <c r="AEP89" s="5"/>
      <c r="AEQ89" s="5"/>
      <c r="AER89" s="5"/>
      <c r="AES89" s="5"/>
      <c r="AET89" s="5"/>
      <c r="AEU89" s="5"/>
      <c r="AEV89" s="5"/>
      <c r="AEW89" s="5"/>
      <c r="AEX89" s="5"/>
      <c r="AEY89" s="5"/>
      <c r="AEZ89" s="5"/>
      <c r="AFA89" s="5"/>
      <c r="AFB89" s="5"/>
      <c r="AFC89" s="5"/>
      <c r="AFD89" s="5"/>
      <c r="AFE89" s="5"/>
      <c r="AFF89" s="5"/>
      <c r="AFG89" s="5"/>
      <c r="AFH89" s="5"/>
      <c r="AFI89" s="5"/>
      <c r="AFJ89" s="5"/>
      <c r="AFK89" s="5"/>
      <c r="AFL89" s="5"/>
      <c r="AFM89" s="5"/>
      <c r="AFN89" s="5"/>
      <c r="AFO89" s="5"/>
      <c r="AFP89" s="5"/>
      <c r="AFQ89" s="5"/>
      <c r="AFR89" s="5"/>
      <c r="AFS89" s="5"/>
      <c r="AFT89" s="5"/>
      <c r="AFU89" s="5"/>
      <c r="AFV89" s="5"/>
      <c r="AFW89" s="5"/>
      <c r="AFX89" s="5"/>
      <c r="AFY89" s="5"/>
      <c r="AFZ89" s="5"/>
      <c r="AGA89" s="5"/>
      <c r="AGB89" s="5"/>
      <c r="AGC89" s="5"/>
      <c r="AGD89" s="5"/>
      <c r="AGE89" s="5"/>
      <c r="AGF89" s="5"/>
      <c r="AGG89" s="5"/>
      <c r="AGH89" s="5"/>
      <c r="AGI89" s="5"/>
      <c r="AGJ89" s="5"/>
      <c r="AGK89" s="5"/>
      <c r="AGL89" s="5"/>
      <c r="AGM89" s="5"/>
      <c r="AGN89" s="5"/>
      <c r="AGO89" s="5"/>
      <c r="AGP89" s="5"/>
      <c r="AGQ89" s="5"/>
      <c r="AGR89" s="5"/>
      <c r="AGS89" s="5"/>
      <c r="AGT89" s="5"/>
      <c r="AGU89" s="5"/>
      <c r="AGV89" s="5"/>
      <c r="AGW89" s="5"/>
      <c r="AGX89" s="5"/>
      <c r="AGY89" s="5"/>
      <c r="AGZ89" s="5"/>
      <c r="AHA89" s="5"/>
      <c r="AHB89" s="5"/>
      <c r="AHC89" s="5"/>
      <c r="AHD89" s="5"/>
      <c r="AHE89" s="5"/>
      <c r="AHF89" s="5"/>
      <c r="AHG89" s="5"/>
      <c r="AHH89" s="5"/>
      <c r="AHI89" s="5"/>
      <c r="AHJ89" s="5"/>
      <c r="AHK89" s="5"/>
      <c r="AHL89" s="5"/>
      <c r="AHM89" s="5"/>
      <c r="AHN89" s="5"/>
      <c r="AHO89" s="5"/>
      <c r="AHP89" s="5"/>
      <c r="AHQ89" s="5"/>
      <c r="AHR89" s="5"/>
      <c r="AHS89" s="5"/>
      <c r="AHT89" s="5"/>
      <c r="AHU89" s="5"/>
      <c r="AHV89" s="5"/>
      <c r="AHW89" s="5"/>
      <c r="AHX89" s="5"/>
      <c r="AHY89" s="5"/>
      <c r="AHZ89" s="5"/>
      <c r="AIA89" s="5"/>
      <c r="AIB89" s="5"/>
      <c r="AIC89" s="5"/>
      <c r="AID89" s="5"/>
      <c r="AIE89" s="5"/>
      <c r="AIF89" s="5"/>
      <c r="AIG89" s="5"/>
      <c r="AIH89" s="5"/>
      <c r="AII89" s="5"/>
      <c r="AIJ89" s="5"/>
      <c r="AIK89" s="5"/>
      <c r="AIL89" s="5"/>
      <c r="AIM89" s="5"/>
      <c r="AIN89" s="5"/>
      <c r="AIO89" s="5"/>
      <c r="AIP89" s="5"/>
      <c r="AIQ89" s="5"/>
      <c r="AIR89" s="5"/>
      <c r="AIS89" s="5"/>
      <c r="AIT89" s="5"/>
      <c r="AIU89" s="5"/>
      <c r="AIV89" s="5"/>
      <c r="AIW89" s="5"/>
      <c r="AIX89" s="5"/>
      <c r="AIY89" s="5"/>
      <c r="AIZ89" s="5"/>
      <c r="AJA89" s="5"/>
      <c r="AJB89" s="5"/>
      <c r="AJC89" s="5"/>
      <c r="AJD89" s="5"/>
      <c r="AJE89" s="5"/>
      <c r="AJF89" s="5"/>
      <c r="AJG89" s="5"/>
      <c r="AJH89" s="5"/>
      <c r="AJI89" s="5"/>
      <c r="AJJ89" s="5"/>
      <c r="AJK89" s="5"/>
      <c r="AJL89" s="5"/>
      <c r="AJM89" s="5"/>
      <c r="AJN89" s="5"/>
      <c r="AJO89" s="5"/>
      <c r="AJP89" s="5"/>
      <c r="AJQ89" s="5"/>
      <c r="AJR89" s="5"/>
      <c r="AJS89" s="5"/>
      <c r="AJT89" s="5"/>
      <c r="AJU89" s="5"/>
      <c r="AJV89" s="5"/>
      <c r="AJW89" s="5"/>
      <c r="AJX89" s="5"/>
      <c r="AJY89" s="5"/>
      <c r="AJZ89" s="5"/>
      <c r="AKA89" s="5"/>
      <c r="AKB89" s="5"/>
      <c r="AKC89" s="5"/>
      <c r="AKD89" s="5"/>
      <c r="AKE89" s="5"/>
      <c r="AKF89" s="5"/>
      <c r="AKG89" s="5"/>
    </row>
    <row r="90" spans="1:969 1940:1988" s="46" customFormat="1" ht="12" customHeight="1" x14ac:dyDescent="0.25">
      <c r="A90" s="58" t="s">
        <v>111</v>
      </c>
      <c r="B90" s="59">
        <v>9705341</v>
      </c>
      <c r="C90" s="60" t="s">
        <v>206</v>
      </c>
      <c r="D90" s="58">
        <v>1</v>
      </c>
      <c r="E90" s="58"/>
      <c r="F90" s="61">
        <v>7.5044000000000004</v>
      </c>
      <c r="G90" s="61">
        <f t="shared" si="9"/>
        <v>8.2548400000000015</v>
      </c>
      <c r="H90" s="61">
        <f t="shared" si="8"/>
        <v>7.5044000000000004</v>
      </c>
      <c r="I90" s="61">
        <f t="shared" si="10"/>
        <v>8.2548400000000015</v>
      </c>
      <c r="J90" s="58"/>
      <c r="K90" s="58"/>
      <c r="L90" s="62" t="s">
        <v>378</v>
      </c>
      <c r="M90" s="58"/>
      <c r="N90" s="58"/>
      <c r="O90" s="62" t="s">
        <v>378</v>
      </c>
      <c r="P90" s="58"/>
      <c r="Q90" s="58"/>
      <c r="R90" s="81">
        <f>IFERROR(VLOOKUP(A90,'Customer Details'!$A$4:$C$11,3,FALSE),"")</f>
        <v>0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5"/>
      <c r="UO90" s="5"/>
      <c r="UP90" s="5"/>
      <c r="UQ90" s="5"/>
      <c r="UR90" s="5"/>
      <c r="US90" s="5"/>
      <c r="UT90" s="5"/>
      <c r="UU90" s="5"/>
      <c r="UV90" s="5"/>
      <c r="UW90" s="5"/>
      <c r="UX90" s="5"/>
      <c r="UY90" s="5"/>
      <c r="UZ90" s="5"/>
      <c r="VA90" s="5"/>
      <c r="VB90" s="5"/>
      <c r="VC90" s="5"/>
      <c r="VD90" s="5"/>
      <c r="VE90" s="5"/>
      <c r="VF90" s="5"/>
      <c r="VG90" s="5"/>
      <c r="VH90" s="5"/>
      <c r="VI90" s="5"/>
      <c r="VJ90" s="5"/>
      <c r="VK90" s="5"/>
      <c r="VL90" s="5"/>
      <c r="VM90" s="5"/>
      <c r="VN90" s="5"/>
      <c r="VO90" s="5"/>
      <c r="VP90" s="5"/>
      <c r="VQ90" s="5"/>
      <c r="VR90" s="5"/>
      <c r="VS90" s="5"/>
      <c r="VT90" s="5"/>
      <c r="VU90" s="5"/>
      <c r="VV90" s="5"/>
      <c r="VW90" s="5"/>
      <c r="VX90" s="5"/>
      <c r="VY90" s="5"/>
      <c r="VZ90" s="5"/>
      <c r="WA90" s="5"/>
      <c r="WB90" s="5"/>
      <c r="WC90" s="5"/>
      <c r="WD90" s="5"/>
      <c r="WE90" s="5"/>
      <c r="WF90" s="5"/>
      <c r="WG90" s="5"/>
      <c r="WH90" s="5"/>
      <c r="WI90" s="5"/>
      <c r="WJ90" s="5"/>
      <c r="WK90" s="5"/>
      <c r="WL90" s="5"/>
      <c r="WM90" s="5"/>
      <c r="WN90" s="5"/>
      <c r="WO90" s="5"/>
      <c r="WP90" s="5"/>
      <c r="WQ90" s="5"/>
      <c r="WR90" s="5"/>
      <c r="WS90" s="5"/>
      <c r="WT90" s="5"/>
      <c r="WU90" s="5"/>
      <c r="WV90" s="5"/>
      <c r="WW90" s="5"/>
      <c r="WX90" s="5"/>
      <c r="WY90" s="5"/>
      <c r="WZ90" s="5"/>
      <c r="XA90" s="5"/>
      <c r="XB90" s="5"/>
      <c r="XC90" s="5"/>
      <c r="XD90" s="5"/>
      <c r="XE90" s="5"/>
      <c r="XF90" s="5"/>
      <c r="XG90" s="5"/>
      <c r="XH90" s="5"/>
      <c r="XI90" s="5"/>
      <c r="XJ90" s="5"/>
      <c r="XK90" s="5"/>
      <c r="XL90" s="5"/>
      <c r="XM90" s="5"/>
      <c r="XN90" s="5"/>
      <c r="XO90" s="5"/>
      <c r="XP90" s="5"/>
      <c r="XQ90" s="5"/>
      <c r="XR90" s="5"/>
      <c r="XS90" s="5"/>
      <c r="XT90" s="5"/>
      <c r="XU90" s="5"/>
      <c r="XV90" s="5"/>
      <c r="XW90" s="5"/>
      <c r="XX90" s="5"/>
      <c r="XY90" s="5"/>
      <c r="XZ90" s="5"/>
      <c r="YA90" s="5"/>
      <c r="YB90" s="5"/>
      <c r="YC90" s="5"/>
      <c r="YD90" s="5"/>
      <c r="YE90" s="5"/>
      <c r="YF90" s="5"/>
      <c r="YG90" s="5"/>
      <c r="YH90" s="5"/>
      <c r="YI90" s="5"/>
      <c r="YJ90" s="5"/>
      <c r="YK90" s="5"/>
      <c r="YL90" s="5"/>
      <c r="YM90" s="5"/>
      <c r="YN90" s="5"/>
      <c r="YO90" s="5"/>
      <c r="YP90" s="5"/>
      <c r="YQ90" s="5"/>
      <c r="YR90" s="5"/>
      <c r="YS90" s="5"/>
      <c r="YT90" s="5"/>
      <c r="YU90" s="5"/>
      <c r="YV90" s="5"/>
      <c r="YW90" s="5"/>
      <c r="YX90" s="5"/>
      <c r="YY90" s="5"/>
      <c r="YZ90" s="5"/>
      <c r="ZA90" s="5"/>
      <c r="ZB90" s="5"/>
      <c r="ZC90" s="5"/>
      <c r="ZD90" s="5"/>
      <c r="ZE90" s="5"/>
      <c r="ZF90" s="5"/>
      <c r="ZG90" s="5"/>
      <c r="ZH90" s="5"/>
      <c r="ZI90" s="5"/>
      <c r="ZJ90" s="5"/>
      <c r="ZK90" s="5"/>
      <c r="ZL90" s="5"/>
      <c r="ZM90" s="5"/>
      <c r="ZN90" s="5"/>
      <c r="ZO90" s="5"/>
      <c r="ZP90" s="5"/>
      <c r="ZQ90" s="5"/>
      <c r="ZR90" s="5"/>
      <c r="ZS90" s="5"/>
      <c r="ZT90" s="5"/>
      <c r="ZU90" s="5"/>
      <c r="ZV90" s="5"/>
      <c r="ZW90" s="5"/>
      <c r="ZX90" s="5"/>
      <c r="ZY90" s="5"/>
      <c r="ZZ90" s="5"/>
      <c r="AAA90" s="5"/>
      <c r="AAB90" s="5"/>
      <c r="AAC90" s="5"/>
      <c r="AAD90" s="5"/>
      <c r="AAE90" s="5"/>
      <c r="AAF90" s="5"/>
      <c r="AAG90" s="5"/>
      <c r="AAH90" s="5"/>
      <c r="AAI90" s="5"/>
      <c r="AAJ90" s="5"/>
      <c r="AAK90" s="5"/>
      <c r="AAL90" s="5"/>
      <c r="AAM90" s="5"/>
      <c r="AAN90" s="5"/>
      <c r="AAO90" s="5"/>
      <c r="AAP90" s="5"/>
      <c r="AAQ90" s="5"/>
      <c r="AAR90" s="5"/>
      <c r="AAS90" s="5"/>
      <c r="AAT90" s="5"/>
      <c r="AAU90" s="5"/>
      <c r="AAV90" s="5"/>
      <c r="AAW90" s="5"/>
      <c r="AAX90" s="5"/>
      <c r="AAY90" s="5"/>
      <c r="AAZ90" s="5"/>
      <c r="ABA90" s="5"/>
      <c r="ABB90" s="5"/>
      <c r="ABC90" s="5"/>
      <c r="ABD90" s="5"/>
      <c r="ABE90" s="5"/>
      <c r="ABF90" s="5"/>
      <c r="ABG90" s="5"/>
      <c r="ABH90" s="5"/>
      <c r="ABI90" s="5"/>
      <c r="ABJ90" s="5"/>
      <c r="ABK90" s="5"/>
      <c r="ABL90" s="5"/>
      <c r="ABM90" s="5"/>
      <c r="ABN90" s="5"/>
      <c r="ABO90" s="5"/>
      <c r="ABP90" s="5"/>
      <c r="ABQ90" s="5"/>
      <c r="ABR90" s="5"/>
      <c r="ABS90" s="5"/>
      <c r="ABT90" s="5"/>
      <c r="ABU90" s="5"/>
      <c r="ABV90" s="5"/>
      <c r="ABW90" s="5"/>
      <c r="ABX90" s="5"/>
      <c r="ABY90" s="5"/>
      <c r="ABZ90" s="5"/>
      <c r="ACA90" s="5"/>
      <c r="ACB90" s="5"/>
      <c r="ACC90" s="5"/>
      <c r="ACD90" s="5"/>
      <c r="ACE90" s="5"/>
      <c r="ACF90" s="5"/>
      <c r="ACG90" s="5"/>
      <c r="ACH90" s="5"/>
      <c r="ACI90" s="5"/>
      <c r="ACJ90" s="5"/>
      <c r="ACK90" s="5"/>
      <c r="ACL90" s="5"/>
      <c r="ACM90" s="5"/>
      <c r="ACN90" s="5"/>
      <c r="ACO90" s="5"/>
      <c r="ACP90" s="5"/>
      <c r="ACQ90" s="5"/>
      <c r="ACR90" s="5"/>
      <c r="ACS90" s="5"/>
      <c r="ACT90" s="5"/>
      <c r="ACU90" s="5"/>
      <c r="ACV90" s="5"/>
      <c r="ACW90" s="5"/>
      <c r="ACX90" s="5"/>
      <c r="ACY90" s="5"/>
      <c r="ACZ90" s="5"/>
      <c r="ADA90" s="5"/>
      <c r="ADB90" s="5"/>
      <c r="ADC90" s="5"/>
      <c r="ADD90" s="5"/>
      <c r="ADE90" s="5"/>
      <c r="ADF90" s="5"/>
      <c r="ADG90" s="5"/>
      <c r="ADH90" s="5"/>
      <c r="ADI90" s="5"/>
      <c r="ADJ90" s="5"/>
      <c r="ADK90" s="5"/>
      <c r="ADL90" s="5"/>
      <c r="ADM90" s="5"/>
      <c r="ADN90" s="5"/>
      <c r="ADO90" s="5"/>
      <c r="ADP90" s="5"/>
      <c r="ADQ90" s="5"/>
      <c r="ADR90" s="5"/>
      <c r="ADS90" s="5"/>
      <c r="ADT90" s="5"/>
      <c r="ADU90" s="5"/>
      <c r="ADV90" s="5"/>
      <c r="ADW90" s="5"/>
      <c r="ADX90" s="5"/>
      <c r="ADY90" s="5"/>
      <c r="ADZ90" s="5"/>
      <c r="AEA90" s="5"/>
      <c r="AEB90" s="5"/>
      <c r="AEC90" s="5"/>
      <c r="AED90" s="5"/>
      <c r="AEE90" s="5"/>
      <c r="AEF90" s="5"/>
      <c r="AEG90" s="5"/>
      <c r="AEH90" s="5"/>
      <c r="AEI90" s="5"/>
      <c r="AEJ90" s="5"/>
      <c r="AEK90" s="5"/>
      <c r="AEL90" s="5"/>
      <c r="AEM90" s="5"/>
      <c r="AEN90" s="5"/>
      <c r="AEO90" s="5"/>
      <c r="AEP90" s="5"/>
      <c r="AEQ90" s="5"/>
      <c r="AER90" s="5"/>
      <c r="AES90" s="5"/>
      <c r="AET90" s="5"/>
      <c r="AEU90" s="5"/>
      <c r="AEV90" s="5"/>
      <c r="AEW90" s="5"/>
      <c r="AEX90" s="5"/>
      <c r="AEY90" s="5"/>
      <c r="AEZ90" s="5"/>
      <c r="AFA90" s="5"/>
      <c r="AFB90" s="5"/>
      <c r="AFC90" s="5"/>
      <c r="AFD90" s="5"/>
      <c r="AFE90" s="5"/>
      <c r="AFF90" s="5"/>
      <c r="AFG90" s="5"/>
      <c r="AFH90" s="5"/>
      <c r="AFI90" s="5"/>
      <c r="AFJ90" s="5"/>
      <c r="AFK90" s="5"/>
      <c r="AFL90" s="5"/>
      <c r="AFM90" s="5"/>
      <c r="AFN90" s="5"/>
      <c r="AFO90" s="5"/>
      <c r="AFP90" s="5"/>
      <c r="AFQ90" s="5"/>
      <c r="AFR90" s="5"/>
      <c r="AFS90" s="5"/>
      <c r="AFT90" s="5"/>
      <c r="AFU90" s="5"/>
      <c r="AFV90" s="5"/>
      <c r="AFW90" s="5"/>
      <c r="AFX90" s="5"/>
      <c r="AFY90" s="5"/>
      <c r="AFZ90" s="5"/>
      <c r="AGA90" s="5"/>
      <c r="AGB90" s="5"/>
      <c r="AGC90" s="5"/>
      <c r="AGD90" s="5"/>
      <c r="AGE90" s="5"/>
      <c r="AGF90" s="5"/>
      <c r="AGG90" s="5"/>
      <c r="AGH90" s="5"/>
      <c r="AGI90" s="5"/>
      <c r="AGJ90" s="5"/>
      <c r="AGK90" s="5"/>
      <c r="AGL90" s="5"/>
      <c r="AGM90" s="5"/>
      <c r="AGN90" s="5"/>
      <c r="AGO90" s="5"/>
      <c r="AGP90" s="5"/>
      <c r="AGQ90" s="5"/>
      <c r="AGR90" s="5"/>
      <c r="AGS90" s="5"/>
      <c r="AGT90" s="5"/>
      <c r="AGU90" s="5"/>
      <c r="AGV90" s="5"/>
      <c r="AGW90" s="5"/>
      <c r="AGX90" s="5"/>
      <c r="AGY90" s="5"/>
      <c r="AGZ90" s="5"/>
      <c r="AHA90" s="5"/>
      <c r="AHB90" s="5"/>
      <c r="AHC90" s="5"/>
      <c r="AHD90" s="5"/>
      <c r="AHE90" s="5"/>
      <c r="AHF90" s="5"/>
      <c r="AHG90" s="5"/>
      <c r="AHH90" s="5"/>
      <c r="AHI90" s="5"/>
      <c r="AHJ90" s="5"/>
      <c r="AHK90" s="5"/>
      <c r="AHL90" s="5"/>
      <c r="AHM90" s="5"/>
      <c r="AHN90" s="5"/>
      <c r="AHO90" s="5"/>
      <c r="AHP90" s="5"/>
      <c r="AHQ90" s="5"/>
      <c r="AHR90" s="5"/>
      <c r="AHS90" s="5"/>
      <c r="AHT90" s="5"/>
      <c r="AHU90" s="5"/>
      <c r="AHV90" s="5"/>
      <c r="AHW90" s="5"/>
      <c r="AHX90" s="5"/>
      <c r="AHY90" s="5"/>
      <c r="AHZ90" s="5"/>
      <c r="AIA90" s="5"/>
      <c r="AIB90" s="5"/>
      <c r="AIC90" s="5"/>
      <c r="AID90" s="5"/>
      <c r="AIE90" s="5"/>
      <c r="AIF90" s="5"/>
      <c r="AIG90" s="5"/>
      <c r="AIH90" s="5"/>
      <c r="AII90" s="5"/>
      <c r="AIJ90" s="5"/>
      <c r="AIK90" s="5"/>
      <c r="AIL90" s="5"/>
      <c r="AIM90" s="5"/>
      <c r="AIN90" s="5"/>
      <c r="AIO90" s="5"/>
      <c r="AIP90" s="5"/>
      <c r="AIQ90" s="5"/>
      <c r="AIR90" s="5"/>
      <c r="AIS90" s="5"/>
      <c r="AIT90" s="5"/>
      <c r="AIU90" s="5"/>
      <c r="AIV90" s="5"/>
      <c r="AIW90" s="5"/>
      <c r="AIX90" s="5"/>
      <c r="AIY90" s="5"/>
      <c r="AIZ90" s="5"/>
      <c r="AJA90" s="5"/>
      <c r="AJB90" s="5"/>
      <c r="AJC90" s="5"/>
      <c r="AJD90" s="5"/>
      <c r="AJE90" s="5"/>
      <c r="AJF90" s="5"/>
      <c r="AJG90" s="5"/>
      <c r="AJH90" s="5"/>
      <c r="AJI90" s="5"/>
      <c r="AJJ90" s="5"/>
      <c r="AJK90" s="5"/>
      <c r="AJL90" s="5"/>
      <c r="AJM90" s="5"/>
      <c r="AJN90" s="5"/>
      <c r="AJO90" s="5"/>
      <c r="AJP90" s="5"/>
      <c r="AJQ90" s="5"/>
      <c r="AJR90" s="5"/>
      <c r="AJS90" s="5"/>
      <c r="AJT90" s="5"/>
      <c r="AJU90" s="5"/>
      <c r="AJV90" s="5"/>
      <c r="AJW90" s="5"/>
      <c r="AJX90" s="5"/>
      <c r="AJY90" s="5"/>
      <c r="AJZ90" s="5"/>
      <c r="AKA90" s="5"/>
      <c r="AKB90" s="5"/>
      <c r="AKC90" s="5"/>
      <c r="AKD90" s="5"/>
      <c r="AKE90" s="5"/>
      <c r="AKF90" s="5"/>
      <c r="AKG90" s="5"/>
    </row>
    <row r="91" spans="1:969 1940:1988" ht="12" customHeight="1" x14ac:dyDescent="0.25">
      <c r="A91" s="2" t="s">
        <v>111</v>
      </c>
      <c r="B91" s="4">
        <v>9761003</v>
      </c>
      <c r="C91" s="3" t="s">
        <v>224</v>
      </c>
      <c r="D91" s="2">
        <v>1</v>
      </c>
      <c r="F91" s="28">
        <v>9.6631999999999998</v>
      </c>
      <c r="G91" s="28">
        <f t="shared" si="9"/>
        <v>10.629520000000001</v>
      </c>
      <c r="H91" s="28">
        <f t="shared" si="8"/>
        <v>9.6631999999999998</v>
      </c>
      <c r="I91" s="28">
        <f t="shared" si="10"/>
        <v>10.629520000000001</v>
      </c>
      <c r="L91" s="32" t="s">
        <v>378</v>
      </c>
      <c r="O91" s="32" t="s">
        <v>378</v>
      </c>
      <c r="R91" s="75">
        <f>IFERROR(VLOOKUP(A91,'Customer Details'!$A$4:$C$11,3,FALSE),"")</f>
        <v>0</v>
      </c>
    </row>
    <row r="92" spans="1:969 1940:1988" ht="12" customHeight="1" x14ac:dyDescent="0.25">
      <c r="A92" s="2" t="s">
        <v>111</v>
      </c>
      <c r="B92" s="4">
        <v>9707641</v>
      </c>
      <c r="C92" s="3" t="s">
        <v>223</v>
      </c>
      <c r="D92" s="2">
        <v>1</v>
      </c>
      <c r="F92" s="28">
        <v>5.3456000000000001</v>
      </c>
      <c r="G92" s="28">
        <f t="shared" si="9"/>
        <v>5.8801600000000009</v>
      </c>
      <c r="H92" s="28">
        <f t="shared" si="8"/>
        <v>5.3456000000000001</v>
      </c>
      <c r="I92" s="28">
        <f t="shared" si="10"/>
        <v>5.8801600000000009</v>
      </c>
      <c r="L92" s="32" t="s">
        <v>378</v>
      </c>
      <c r="O92" s="32" t="s">
        <v>378</v>
      </c>
      <c r="R92" s="75">
        <f>IFERROR(VLOOKUP(A92,'Customer Details'!$A$4:$C$11,3,FALSE),"")</f>
        <v>0</v>
      </c>
    </row>
    <row r="93" spans="1:969 1940:1988" s="46" customFormat="1" ht="12" customHeight="1" x14ac:dyDescent="0.25">
      <c r="A93" s="58" t="s">
        <v>111</v>
      </c>
      <c r="B93" s="59">
        <v>9420300</v>
      </c>
      <c r="C93" s="60" t="s">
        <v>222</v>
      </c>
      <c r="D93" s="58">
        <v>1</v>
      </c>
      <c r="E93" s="58"/>
      <c r="F93" s="61">
        <v>18.0928</v>
      </c>
      <c r="G93" s="61">
        <f t="shared" si="9"/>
        <v>19.902080000000002</v>
      </c>
      <c r="H93" s="61">
        <f t="shared" si="8"/>
        <v>18.0928</v>
      </c>
      <c r="I93" s="61">
        <f t="shared" si="10"/>
        <v>19.902080000000002</v>
      </c>
      <c r="J93" s="58"/>
      <c r="K93" s="58"/>
      <c r="L93" s="62" t="s">
        <v>378</v>
      </c>
      <c r="M93" s="58"/>
      <c r="N93" s="58"/>
      <c r="O93" s="62" t="s">
        <v>378</v>
      </c>
      <c r="P93" s="58"/>
      <c r="Q93" s="58"/>
      <c r="R93" s="81">
        <f>IFERROR(VLOOKUP(A93,'Customer Details'!$A$4:$C$11,3,FALSE),"")</f>
        <v>0</v>
      </c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  <c r="AAA93" s="5"/>
      <c r="AAB93" s="5"/>
      <c r="AAC93" s="5"/>
      <c r="AAD93" s="5"/>
      <c r="AAE93" s="5"/>
      <c r="AAF93" s="5"/>
      <c r="AAG93" s="5"/>
      <c r="AAH93" s="5"/>
      <c r="AAI93" s="5"/>
      <c r="AAJ93" s="5"/>
      <c r="AAK93" s="5"/>
      <c r="AAL93" s="5"/>
      <c r="AAM93" s="5"/>
      <c r="AAN93" s="5"/>
      <c r="AAO93" s="5"/>
      <c r="AAP93" s="5"/>
      <c r="AAQ93" s="5"/>
      <c r="AAR93" s="5"/>
      <c r="AAS93" s="5"/>
      <c r="AAT93" s="5"/>
      <c r="AAU93" s="5"/>
      <c r="AAV93" s="5"/>
      <c r="AAW93" s="5"/>
      <c r="AAX93" s="5"/>
      <c r="AAY93" s="5"/>
      <c r="AAZ93" s="5"/>
      <c r="ABA93" s="5"/>
      <c r="ABB93" s="5"/>
      <c r="ABC93" s="5"/>
      <c r="ABD93" s="5"/>
      <c r="ABE93" s="5"/>
      <c r="ABF93" s="5"/>
      <c r="ABG93" s="5"/>
      <c r="ABH93" s="5"/>
      <c r="ABI93" s="5"/>
      <c r="ABJ93" s="5"/>
      <c r="ABK93" s="5"/>
      <c r="ABL93" s="5"/>
      <c r="ABM93" s="5"/>
      <c r="ABN93" s="5"/>
      <c r="ABO93" s="5"/>
      <c r="ABP93" s="5"/>
      <c r="ABQ93" s="5"/>
      <c r="ABR93" s="5"/>
      <c r="ABS93" s="5"/>
      <c r="ABT93" s="5"/>
      <c r="ABU93" s="5"/>
      <c r="ABV93" s="5"/>
      <c r="ABW93" s="5"/>
      <c r="ABX93" s="5"/>
      <c r="ABY93" s="5"/>
      <c r="ABZ93" s="5"/>
      <c r="ACA93" s="5"/>
      <c r="ACB93" s="5"/>
      <c r="ACC93" s="5"/>
      <c r="ACD93" s="5"/>
      <c r="ACE93" s="5"/>
      <c r="ACF93" s="5"/>
      <c r="ACG93" s="5"/>
      <c r="ACH93" s="5"/>
      <c r="ACI93" s="5"/>
      <c r="ACJ93" s="5"/>
      <c r="ACK93" s="5"/>
      <c r="ACL93" s="5"/>
      <c r="ACM93" s="5"/>
      <c r="ACN93" s="5"/>
      <c r="ACO93" s="5"/>
      <c r="ACP93" s="5"/>
      <c r="ACQ93" s="5"/>
      <c r="ACR93" s="5"/>
      <c r="ACS93" s="5"/>
      <c r="ACT93" s="5"/>
      <c r="ACU93" s="5"/>
      <c r="ACV93" s="5"/>
      <c r="ACW93" s="5"/>
      <c r="ACX93" s="5"/>
      <c r="ACY93" s="5"/>
      <c r="ACZ93" s="5"/>
      <c r="ADA93" s="5"/>
      <c r="ADB93" s="5"/>
      <c r="ADC93" s="5"/>
      <c r="ADD93" s="5"/>
      <c r="ADE93" s="5"/>
      <c r="ADF93" s="5"/>
      <c r="ADG93" s="5"/>
      <c r="ADH93" s="5"/>
      <c r="ADI93" s="5"/>
      <c r="ADJ93" s="5"/>
      <c r="ADK93" s="5"/>
      <c r="ADL93" s="5"/>
      <c r="ADM93" s="5"/>
      <c r="ADN93" s="5"/>
      <c r="ADO93" s="5"/>
      <c r="ADP93" s="5"/>
      <c r="ADQ93" s="5"/>
      <c r="ADR93" s="5"/>
      <c r="ADS93" s="5"/>
      <c r="ADT93" s="5"/>
      <c r="ADU93" s="5"/>
      <c r="ADV93" s="5"/>
      <c r="ADW93" s="5"/>
      <c r="ADX93" s="5"/>
      <c r="ADY93" s="5"/>
      <c r="ADZ93" s="5"/>
      <c r="AEA93" s="5"/>
      <c r="AEB93" s="5"/>
      <c r="AEC93" s="5"/>
      <c r="AED93" s="5"/>
      <c r="AEE93" s="5"/>
      <c r="AEF93" s="5"/>
      <c r="AEG93" s="5"/>
      <c r="AEH93" s="5"/>
      <c r="AEI93" s="5"/>
      <c r="AEJ93" s="5"/>
      <c r="AEK93" s="5"/>
      <c r="AEL93" s="5"/>
      <c r="AEM93" s="5"/>
      <c r="AEN93" s="5"/>
      <c r="AEO93" s="5"/>
      <c r="AEP93" s="5"/>
      <c r="AEQ93" s="5"/>
      <c r="AER93" s="5"/>
      <c r="AES93" s="5"/>
      <c r="AET93" s="5"/>
      <c r="AEU93" s="5"/>
      <c r="AEV93" s="5"/>
      <c r="AEW93" s="5"/>
      <c r="AEX93" s="5"/>
      <c r="AEY93" s="5"/>
      <c r="AEZ93" s="5"/>
      <c r="AFA93" s="5"/>
      <c r="AFB93" s="5"/>
      <c r="AFC93" s="5"/>
      <c r="AFD93" s="5"/>
      <c r="AFE93" s="5"/>
      <c r="AFF93" s="5"/>
      <c r="AFG93" s="5"/>
      <c r="AFH93" s="5"/>
      <c r="AFI93" s="5"/>
      <c r="AFJ93" s="5"/>
      <c r="AFK93" s="5"/>
      <c r="AFL93" s="5"/>
      <c r="AFM93" s="5"/>
      <c r="AFN93" s="5"/>
      <c r="AFO93" s="5"/>
      <c r="AFP93" s="5"/>
      <c r="AFQ93" s="5"/>
      <c r="AFR93" s="5"/>
      <c r="AFS93" s="5"/>
      <c r="AFT93" s="5"/>
      <c r="AFU93" s="5"/>
      <c r="AFV93" s="5"/>
      <c r="AFW93" s="5"/>
      <c r="AFX93" s="5"/>
      <c r="AFY93" s="5"/>
      <c r="AFZ93" s="5"/>
      <c r="AGA93" s="5"/>
      <c r="AGB93" s="5"/>
      <c r="AGC93" s="5"/>
      <c r="AGD93" s="5"/>
      <c r="AGE93" s="5"/>
      <c r="AGF93" s="5"/>
      <c r="AGG93" s="5"/>
      <c r="AGH93" s="5"/>
      <c r="AGI93" s="5"/>
      <c r="AGJ93" s="5"/>
      <c r="AGK93" s="5"/>
      <c r="AGL93" s="5"/>
      <c r="AGM93" s="5"/>
      <c r="AGN93" s="5"/>
      <c r="AGO93" s="5"/>
      <c r="AGP93" s="5"/>
      <c r="AGQ93" s="5"/>
      <c r="AGR93" s="5"/>
      <c r="AGS93" s="5"/>
      <c r="AGT93" s="5"/>
      <c r="AGU93" s="5"/>
      <c r="AGV93" s="5"/>
      <c r="AGW93" s="5"/>
      <c r="AGX93" s="5"/>
      <c r="AGY93" s="5"/>
      <c r="AGZ93" s="5"/>
      <c r="AHA93" s="5"/>
      <c r="AHB93" s="5"/>
      <c r="AHC93" s="5"/>
      <c r="AHD93" s="5"/>
      <c r="AHE93" s="5"/>
      <c r="AHF93" s="5"/>
      <c r="AHG93" s="5"/>
      <c r="AHH93" s="5"/>
      <c r="AHI93" s="5"/>
      <c r="AHJ93" s="5"/>
      <c r="AHK93" s="5"/>
      <c r="AHL93" s="5"/>
      <c r="AHM93" s="5"/>
      <c r="AHN93" s="5"/>
      <c r="AHO93" s="5"/>
      <c r="AHP93" s="5"/>
      <c r="AHQ93" s="5"/>
      <c r="AHR93" s="5"/>
      <c r="AHS93" s="5"/>
      <c r="AHT93" s="5"/>
      <c r="AHU93" s="5"/>
      <c r="AHV93" s="5"/>
      <c r="AHW93" s="5"/>
      <c r="AHX93" s="5"/>
      <c r="AHY93" s="5"/>
      <c r="AHZ93" s="5"/>
      <c r="AIA93" s="5"/>
      <c r="AIB93" s="5"/>
      <c r="AIC93" s="5"/>
      <c r="AID93" s="5"/>
      <c r="AIE93" s="5"/>
      <c r="AIF93" s="5"/>
      <c r="AIG93" s="5"/>
      <c r="AIH93" s="5"/>
      <c r="AII93" s="5"/>
      <c r="AIJ93" s="5"/>
      <c r="AIK93" s="5"/>
      <c r="AIL93" s="5"/>
      <c r="AIM93" s="5"/>
      <c r="AIN93" s="5"/>
      <c r="AIO93" s="5"/>
      <c r="AIP93" s="5"/>
      <c r="AIQ93" s="5"/>
      <c r="AIR93" s="5"/>
      <c r="AIS93" s="5"/>
      <c r="AIT93" s="5"/>
      <c r="AIU93" s="5"/>
      <c r="AIV93" s="5"/>
      <c r="AIW93" s="5"/>
      <c r="AIX93" s="5"/>
      <c r="AIY93" s="5"/>
      <c r="AIZ93" s="5"/>
      <c r="AJA93" s="5"/>
      <c r="AJB93" s="5"/>
      <c r="AJC93" s="5"/>
      <c r="AJD93" s="5"/>
      <c r="AJE93" s="5"/>
      <c r="AJF93" s="5"/>
      <c r="AJG93" s="5"/>
      <c r="AJH93" s="5"/>
      <c r="AJI93" s="5"/>
      <c r="AJJ93" s="5"/>
      <c r="AJK93" s="5"/>
      <c r="AJL93" s="5"/>
      <c r="AJM93" s="5"/>
      <c r="AJN93" s="5"/>
      <c r="AJO93" s="5"/>
      <c r="AJP93" s="5"/>
      <c r="AJQ93" s="5"/>
      <c r="AJR93" s="5"/>
      <c r="AJS93" s="5"/>
      <c r="AJT93" s="5"/>
      <c r="AJU93" s="5"/>
      <c r="AJV93" s="5"/>
      <c r="AJW93" s="5"/>
      <c r="AJX93" s="5"/>
      <c r="AJY93" s="5"/>
      <c r="AJZ93" s="5"/>
      <c r="AKA93" s="5"/>
      <c r="AKB93" s="5"/>
      <c r="AKC93" s="5"/>
      <c r="AKD93" s="5"/>
      <c r="AKE93" s="5"/>
      <c r="AKF93" s="5"/>
      <c r="AKG93" s="5"/>
    </row>
    <row r="94" spans="1:969 1940:1988" s="56" customFormat="1" ht="12" customHeight="1" x14ac:dyDescent="0.25">
      <c r="A94" s="58" t="s">
        <v>111</v>
      </c>
      <c r="B94" s="59">
        <v>9690085</v>
      </c>
      <c r="C94" s="60" t="s">
        <v>125</v>
      </c>
      <c r="D94" s="58">
        <v>1</v>
      </c>
      <c r="E94" s="58" t="s">
        <v>545</v>
      </c>
      <c r="F94" s="61">
        <v>7.5044000000000004</v>
      </c>
      <c r="G94" s="61">
        <f t="shared" si="9"/>
        <v>8.2548400000000015</v>
      </c>
      <c r="H94" s="61">
        <f t="shared" si="8"/>
        <v>7.5044000000000004</v>
      </c>
      <c r="I94" s="61">
        <f t="shared" si="10"/>
        <v>8.2548400000000015</v>
      </c>
      <c r="J94" s="58"/>
      <c r="K94" s="58"/>
      <c r="L94" s="62" t="s">
        <v>378</v>
      </c>
      <c r="M94" s="58"/>
      <c r="N94" s="58"/>
      <c r="O94" s="62" t="s">
        <v>378</v>
      </c>
      <c r="P94" s="58"/>
      <c r="Q94" s="58"/>
      <c r="R94" s="81">
        <f>IFERROR(VLOOKUP(A94,'Customer Details'!$A$4:$C$11,3,FALSE),"")</f>
        <v>0</v>
      </c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  <c r="XL94" s="10"/>
      <c r="XM94" s="10"/>
      <c r="XN94" s="10"/>
      <c r="XO94" s="10"/>
      <c r="XP94" s="10"/>
      <c r="XQ94" s="10"/>
      <c r="XR94" s="10"/>
      <c r="XS94" s="10"/>
      <c r="XT94" s="10"/>
      <c r="XU94" s="10"/>
      <c r="XV94" s="10"/>
      <c r="XW94" s="10"/>
      <c r="XX94" s="10"/>
      <c r="XY94" s="10"/>
      <c r="XZ94" s="10"/>
      <c r="YA94" s="10"/>
      <c r="YB94" s="10"/>
      <c r="YC94" s="10"/>
      <c r="YD94" s="10"/>
      <c r="YE94" s="10"/>
      <c r="YF94" s="10"/>
      <c r="YG94" s="10"/>
      <c r="YH94" s="10"/>
      <c r="YI94" s="10"/>
      <c r="YJ94" s="10"/>
      <c r="YK94" s="10"/>
      <c r="YL94" s="10"/>
      <c r="YM94" s="10"/>
      <c r="YN94" s="10"/>
      <c r="YO94" s="10"/>
      <c r="YP94" s="10"/>
      <c r="YQ94" s="10"/>
      <c r="YR94" s="10"/>
      <c r="YS94" s="10"/>
      <c r="YT94" s="10"/>
      <c r="YU94" s="10"/>
      <c r="YV94" s="10"/>
      <c r="YW94" s="10"/>
      <c r="YX94" s="10"/>
      <c r="YY94" s="10"/>
      <c r="YZ94" s="10"/>
      <c r="ZA94" s="10"/>
      <c r="ZB94" s="10"/>
      <c r="ZC94" s="10"/>
      <c r="ZD94" s="10"/>
      <c r="ZE94" s="10"/>
      <c r="ZF94" s="10"/>
      <c r="ZG94" s="10"/>
      <c r="ZH94" s="10"/>
      <c r="ZI94" s="10"/>
      <c r="ZJ94" s="10"/>
      <c r="ZK94" s="10"/>
      <c r="ZL94" s="10"/>
      <c r="ZM94" s="10"/>
      <c r="ZN94" s="10"/>
      <c r="ZO94" s="10"/>
      <c r="ZP94" s="10"/>
      <c r="ZQ94" s="10"/>
      <c r="ZR94" s="10"/>
      <c r="ZS94" s="10"/>
      <c r="ZT94" s="10"/>
      <c r="ZU94" s="10"/>
      <c r="ZV94" s="10"/>
      <c r="ZW94" s="10"/>
      <c r="ZX94" s="10"/>
      <c r="ZY94" s="10"/>
      <c r="ZZ94" s="10"/>
      <c r="AAA94" s="10"/>
      <c r="AAB94" s="10"/>
      <c r="AAC94" s="10"/>
      <c r="AAD94" s="10"/>
      <c r="AAE94" s="10"/>
      <c r="AAF94" s="10"/>
      <c r="AAG94" s="10"/>
      <c r="AAH94" s="10"/>
      <c r="AAI94" s="10"/>
      <c r="AAJ94" s="10"/>
      <c r="AAK94" s="10"/>
      <c r="AAL94" s="10"/>
      <c r="AAM94" s="10"/>
      <c r="AAN94" s="10"/>
      <c r="AAO94" s="10"/>
      <c r="AAP94" s="10"/>
      <c r="AAQ94" s="10"/>
      <c r="AAR94" s="10"/>
      <c r="AAS94" s="10"/>
      <c r="AAT94" s="10"/>
      <c r="AAU94" s="10"/>
      <c r="AAV94" s="10"/>
      <c r="AAW94" s="10"/>
      <c r="AAX94" s="10"/>
      <c r="AAY94" s="10"/>
      <c r="AAZ94" s="10"/>
      <c r="ABA94" s="10"/>
      <c r="ABB94" s="10"/>
      <c r="ABC94" s="10"/>
      <c r="ABD94" s="10"/>
      <c r="ABE94" s="10"/>
      <c r="ABF94" s="10"/>
      <c r="ABG94" s="10"/>
      <c r="ABH94" s="10"/>
      <c r="ABI94" s="10"/>
      <c r="ABJ94" s="10"/>
      <c r="ABK94" s="10"/>
      <c r="ABL94" s="10"/>
      <c r="ABM94" s="10"/>
      <c r="ABN94" s="10"/>
      <c r="ABO94" s="10"/>
      <c r="ABP94" s="10"/>
      <c r="ABQ94" s="10"/>
      <c r="ABR94" s="10"/>
      <c r="ABS94" s="10"/>
      <c r="ABT94" s="10"/>
      <c r="ABU94" s="10"/>
      <c r="ABV94" s="10"/>
      <c r="ABW94" s="10"/>
      <c r="ABX94" s="10"/>
      <c r="ABY94" s="10"/>
      <c r="ABZ94" s="10"/>
      <c r="ACA94" s="10"/>
      <c r="ACB94" s="10"/>
      <c r="ACC94" s="10"/>
      <c r="ACD94" s="10"/>
      <c r="ACE94" s="10"/>
      <c r="ACF94" s="10"/>
      <c r="ACG94" s="10"/>
      <c r="ACH94" s="10"/>
      <c r="ACI94" s="10"/>
      <c r="ACJ94" s="10"/>
      <c r="ACK94" s="10"/>
      <c r="ACL94" s="10"/>
      <c r="ACM94" s="10"/>
      <c r="ACN94" s="10"/>
      <c r="ACO94" s="10"/>
      <c r="ACP94" s="10"/>
      <c r="ACQ94" s="10"/>
      <c r="ACR94" s="10"/>
      <c r="ACS94" s="10"/>
      <c r="ACT94" s="10"/>
      <c r="ACU94" s="10"/>
      <c r="ACV94" s="10"/>
      <c r="ACW94" s="10"/>
      <c r="ACX94" s="10"/>
      <c r="ACY94" s="10"/>
      <c r="ACZ94" s="10"/>
      <c r="ADA94" s="10"/>
      <c r="ADB94" s="10"/>
      <c r="ADC94" s="10"/>
      <c r="ADD94" s="10"/>
      <c r="ADE94" s="10"/>
      <c r="ADF94" s="10"/>
      <c r="ADG94" s="10"/>
      <c r="ADH94" s="10"/>
      <c r="ADI94" s="10"/>
      <c r="ADJ94" s="10"/>
      <c r="ADK94" s="10"/>
      <c r="ADL94" s="10"/>
      <c r="ADM94" s="10"/>
      <c r="ADN94" s="10"/>
      <c r="ADO94" s="10"/>
      <c r="ADP94" s="10"/>
      <c r="ADQ94" s="10"/>
      <c r="ADR94" s="10"/>
      <c r="ADS94" s="10"/>
      <c r="ADT94" s="10"/>
      <c r="ADU94" s="10"/>
      <c r="ADV94" s="10"/>
      <c r="ADW94" s="10"/>
      <c r="ADX94" s="10"/>
      <c r="ADY94" s="10"/>
      <c r="ADZ94" s="10"/>
      <c r="AEA94" s="10"/>
      <c r="AEB94" s="10"/>
      <c r="AEC94" s="10"/>
      <c r="AED94" s="10"/>
      <c r="AEE94" s="10"/>
      <c r="AEF94" s="10"/>
      <c r="AEG94" s="10"/>
      <c r="AEH94" s="10"/>
      <c r="AEI94" s="10"/>
      <c r="AEJ94" s="10"/>
      <c r="AEK94" s="10"/>
      <c r="AEL94" s="10"/>
      <c r="AEM94" s="10"/>
      <c r="AEN94" s="10"/>
      <c r="AEO94" s="10"/>
      <c r="AEP94" s="10"/>
      <c r="AEQ94" s="10"/>
      <c r="AER94" s="10"/>
      <c r="AES94" s="10"/>
      <c r="AET94" s="10"/>
      <c r="AEU94" s="10"/>
      <c r="AEV94" s="10"/>
      <c r="AEW94" s="10"/>
      <c r="AEX94" s="10"/>
      <c r="AEY94" s="10"/>
      <c r="AEZ94" s="10"/>
      <c r="AFA94" s="10"/>
      <c r="AFB94" s="10"/>
      <c r="AFC94" s="10"/>
      <c r="AFD94" s="10"/>
      <c r="AFE94" s="10"/>
      <c r="AFF94" s="10"/>
      <c r="AFG94" s="10"/>
      <c r="AFH94" s="10"/>
      <c r="AFI94" s="10"/>
      <c r="AFJ94" s="10"/>
      <c r="AFK94" s="10"/>
      <c r="AFL94" s="10"/>
      <c r="AFM94" s="10"/>
      <c r="AFN94" s="10"/>
      <c r="AFO94" s="10"/>
      <c r="AFP94" s="10"/>
      <c r="AFQ94" s="10"/>
      <c r="AFR94" s="10"/>
      <c r="AFS94" s="10"/>
      <c r="AFT94" s="10"/>
      <c r="AFU94" s="10"/>
      <c r="AFV94" s="10"/>
      <c r="AFW94" s="10"/>
      <c r="AFX94" s="10"/>
      <c r="AFY94" s="10"/>
      <c r="AFZ94" s="10"/>
      <c r="AGA94" s="10"/>
      <c r="AGB94" s="10"/>
      <c r="AGC94" s="10"/>
      <c r="AGD94" s="10"/>
      <c r="AGE94" s="10"/>
      <c r="AGF94" s="10"/>
      <c r="AGG94" s="10"/>
      <c r="AGH94" s="10"/>
      <c r="AGI94" s="10"/>
      <c r="AGJ94" s="10"/>
      <c r="AGK94" s="10"/>
      <c r="AGL94" s="10"/>
      <c r="AGM94" s="10"/>
      <c r="AGN94" s="10"/>
      <c r="AGO94" s="10"/>
      <c r="AGP94" s="10"/>
      <c r="AGQ94" s="10"/>
      <c r="AGR94" s="10"/>
      <c r="AGS94" s="10"/>
      <c r="AGT94" s="10"/>
      <c r="AGU94" s="10"/>
      <c r="AGV94" s="10"/>
      <c r="AGW94" s="10"/>
      <c r="AGX94" s="10"/>
      <c r="AGY94" s="10"/>
      <c r="AGZ94" s="10"/>
      <c r="AHA94" s="10"/>
      <c r="AHB94" s="10"/>
      <c r="AHC94" s="10"/>
      <c r="AHD94" s="10"/>
      <c r="AHE94" s="10"/>
      <c r="AHF94" s="10"/>
      <c r="AHG94" s="10"/>
      <c r="AHH94" s="10"/>
      <c r="AHI94" s="10"/>
      <c r="AHJ94" s="10"/>
      <c r="AHK94" s="10"/>
      <c r="AHL94" s="10"/>
      <c r="AHM94" s="10"/>
      <c r="AHN94" s="10"/>
      <c r="AHO94" s="10"/>
      <c r="AHP94" s="10"/>
      <c r="AHQ94" s="10"/>
      <c r="AHR94" s="10"/>
      <c r="AHS94" s="10"/>
      <c r="AHT94" s="10"/>
      <c r="AHU94" s="10"/>
      <c r="AHV94" s="10"/>
      <c r="AHW94" s="10"/>
      <c r="AHX94" s="10"/>
      <c r="AHY94" s="10"/>
      <c r="AHZ94" s="10"/>
      <c r="AIA94" s="10"/>
      <c r="AIB94" s="10"/>
      <c r="AIC94" s="10"/>
      <c r="AID94" s="10"/>
      <c r="AIE94" s="10"/>
      <c r="AIF94" s="10"/>
      <c r="AIG94" s="10"/>
      <c r="AIH94" s="10"/>
      <c r="AII94" s="10"/>
      <c r="AIJ94" s="10"/>
      <c r="AIK94" s="10"/>
      <c r="AIL94" s="10"/>
      <c r="AIM94" s="10"/>
      <c r="AIN94" s="10"/>
      <c r="AIO94" s="10"/>
      <c r="AIP94" s="10"/>
      <c r="AIQ94" s="10"/>
      <c r="AIR94" s="10"/>
      <c r="AIS94" s="10"/>
      <c r="AIT94" s="10"/>
      <c r="AIU94" s="10"/>
      <c r="AIV94" s="10"/>
      <c r="AIW94" s="10"/>
      <c r="AIX94" s="10"/>
      <c r="AIY94" s="10"/>
      <c r="AIZ94" s="10"/>
      <c r="AJA94" s="10"/>
      <c r="AJB94" s="10"/>
      <c r="AJC94" s="10"/>
      <c r="AJD94" s="10"/>
      <c r="AJE94" s="10"/>
      <c r="AJF94" s="10"/>
      <c r="AJG94" s="10"/>
      <c r="AJH94" s="10"/>
      <c r="AJI94" s="10"/>
      <c r="AJJ94" s="10"/>
      <c r="AJK94" s="10"/>
      <c r="AJL94" s="10"/>
      <c r="AJM94" s="10"/>
      <c r="AJN94" s="10"/>
      <c r="AJO94" s="10"/>
      <c r="AJP94" s="10"/>
      <c r="AJQ94" s="10"/>
      <c r="AJR94" s="10"/>
      <c r="AJS94" s="10"/>
      <c r="AJT94" s="10"/>
      <c r="AJU94" s="10"/>
      <c r="AJV94" s="10"/>
      <c r="AJW94" s="10"/>
      <c r="AJX94" s="10"/>
      <c r="AJY94" s="10"/>
      <c r="AJZ94" s="10"/>
      <c r="AKA94" s="10"/>
      <c r="AKB94" s="10"/>
      <c r="AKC94" s="10"/>
      <c r="AKD94" s="10"/>
      <c r="AKE94" s="10"/>
      <c r="AKF94" s="10"/>
      <c r="AKG94" s="10"/>
    </row>
    <row r="95" spans="1:969 1940:1988" ht="12" customHeight="1" x14ac:dyDescent="0.25">
      <c r="A95" s="2" t="s">
        <v>111</v>
      </c>
      <c r="B95" s="4">
        <v>9420304</v>
      </c>
      <c r="C95" s="3" t="s">
        <v>280</v>
      </c>
      <c r="D95" s="2">
        <v>1</v>
      </c>
      <c r="E95" s="2" t="s">
        <v>545</v>
      </c>
      <c r="F95" s="28">
        <v>69.184399999999997</v>
      </c>
      <c r="G95" s="28">
        <f t="shared" si="9"/>
        <v>76.10284</v>
      </c>
      <c r="H95" s="28">
        <f t="shared" si="8"/>
        <v>69.184399999999997</v>
      </c>
      <c r="I95" s="28">
        <f t="shared" si="10"/>
        <v>76.10284</v>
      </c>
      <c r="J95" s="32"/>
      <c r="K95" s="32"/>
      <c r="L95" s="32"/>
      <c r="M95" s="32"/>
      <c r="O95" s="32"/>
      <c r="P95" s="32" t="s">
        <v>378</v>
      </c>
      <c r="R95" s="75">
        <f>IFERROR(VLOOKUP(A95,'Customer Details'!$A$4:$C$11,3,FALSE),"")</f>
        <v>0</v>
      </c>
    </row>
    <row r="96" spans="1:969 1940:1988" ht="12" customHeight="1" x14ac:dyDescent="0.25">
      <c r="A96" s="2" t="s">
        <v>111</v>
      </c>
      <c r="B96" s="4">
        <v>9420370</v>
      </c>
      <c r="C96" s="3" t="s">
        <v>279</v>
      </c>
      <c r="D96" s="2">
        <v>1</v>
      </c>
      <c r="E96" s="2" t="s">
        <v>545</v>
      </c>
      <c r="F96" s="28">
        <v>18.0928</v>
      </c>
      <c r="G96" s="28">
        <f t="shared" si="9"/>
        <v>19.902080000000002</v>
      </c>
      <c r="H96" s="28">
        <f t="shared" si="8"/>
        <v>18.0928</v>
      </c>
      <c r="I96" s="28">
        <f t="shared" si="10"/>
        <v>19.902080000000002</v>
      </c>
      <c r="J96" s="32"/>
      <c r="K96" s="32"/>
      <c r="L96" s="32"/>
      <c r="M96" s="32"/>
      <c r="O96" s="32"/>
      <c r="P96" s="32" t="s">
        <v>378</v>
      </c>
      <c r="R96" s="75">
        <f>IFERROR(VLOOKUP(A96,'Customer Details'!$A$4:$C$11,3,FALSE),"")</f>
        <v>0</v>
      </c>
    </row>
    <row r="97" spans="1:18" s="179" customFormat="1" ht="24" customHeight="1" x14ac:dyDescent="0.25">
      <c r="A97" s="168"/>
      <c r="B97" s="169" t="s">
        <v>19</v>
      </c>
      <c r="C97" s="170"/>
      <c r="D97" s="171"/>
      <c r="E97" s="171"/>
      <c r="F97" s="180"/>
      <c r="G97" s="180"/>
      <c r="H97" s="181"/>
      <c r="I97" s="180"/>
      <c r="J97" s="176"/>
      <c r="K97" s="176"/>
      <c r="L97" s="176"/>
      <c r="M97" s="176"/>
      <c r="N97" s="176"/>
      <c r="O97" s="176"/>
      <c r="P97" s="176"/>
      <c r="Q97" s="177"/>
      <c r="R97" s="178"/>
    </row>
    <row r="98" spans="1:18" s="192" customFormat="1" ht="24" customHeight="1" x14ac:dyDescent="0.25">
      <c r="A98" s="183"/>
      <c r="B98" s="184" t="s">
        <v>27</v>
      </c>
      <c r="C98" s="185"/>
      <c r="D98" s="186"/>
      <c r="E98" s="186"/>
      <c r="F98" s="187"/>
      <c r="G98" s="187"/>
      <c r="H98" s="188"/>
      <c r="I98" s="187"/>
      <c r="J98" s="189"/>
      <c r="K98" s="189"/>
      <c r="L98" s="189"/>
      <c r="M98" s="189"/>
      <c r="N98" s="189"/>
      <c r="O98" s="189"/>
      <c r="P98" s="189"/>
      <c r="Q98" s="190"/>
      <c r="R98" s="191"/>
    </row>
    <row r="99" spans="1:18" ht="12" customHeight="1" x14ac:dyDescent="0.25">
      <c r="A99" s="2" t="s">
        <v>111</v>
      </c>
      <c r="B99" s="4">
        <v>9500683</v>
      </c>
      <c r="C99" s="3" t="s">
        <v>256</v>
      </c>
      <c r="D99" s="2">
        <v>1</v>
      </c>
      <c r="E99" s="2" t="s">
        <v>545</v>
      </c>
      <c r="F99" s="28">
        <v>26.6252</v>
      </c>
      <c r="G99" s="28">
        <f t="shared" ref="G99:G103" si="11">F99*1.1</f>
        <v>29.28772</v>
      </c>
      <c r="H99" s="28">
        <f t="shared" ref="H99:H103" si="12">IFERROR(F99*(1-R99),"")</f>
        <v>26.6252</v>
      </c>
      <c r="I99" s="28">
        <f t="shared" si="10"/>
        <v>29.28772</v>
      </c>
      <c r="J99" s="32" t="s">
        <v>378</v>
      </c>
      <c r="K99" s="32" t="s">
        <v>378</v>
      </c>
      <c r="R99" s="75">
        <f>IFERROR(VLOOKUP(A99,'Customer Details'!$A$4:$C$11,3,FALSE),"")</f>
        <v>0</v>
      </c>
    </row>
    <row r="100" spans="1:18" ht="12" customHeight="1" x14ac:dyDescent="0.25">
      <c r="A100" s="2" t="s">
        <v>111</v>
      </c>
      <c r="B100" s="4">
        <v>9147334</v>
      </c>
      <c r="C100" s="3" t="s">
        <v>45</v>
      </c>
      <c r="D100" s="2">
        <v>1</v>
      </c>
      <c r="F100" s="28">
        <v>10.6912</v>
      </c>
      <c r="G100" s="28">
        <f t="shared" si="11"/>
        <v>11.760320000000002</v>
      </c>
      <c r="H100" s="28">
        <f t="shared" si="12"/>
        <v>10.6912</v>
      </c>
      <c r="I100" s="28">
        <f t="shared" si="10"/>
        <v>11.760320000000002</v>
      </c>
      <c r="J100" s="32" t="s">
        <v>378</v>
      </c>
      <c r="K100" s="32" t="s">
        <v>378</v>
      </c>
      <c r="R100" s="75">
        <f>IFERROR(VLOOKUP(A100,'Customer Details'!$A$4:$C$11,3,FALSE),"")</f>
        <v>0</v>
      </c>
    </row>
    <row r="101" spans="1:18" ht="12" customHeight="1" x14ac:dyDescent="0.25">
      <c r="A101" s="2" t="s">
        <v>111</v>
      </c>
      <c r="B101" s="4">
        <v>9410665</v>
      </c>
      <c r="C101" s="3" t="s">
        <v>188</v>
      </c>
      <c r="D101" s="2">
        <v>1</v>
      </c>
      <c r="E101" s="2" t="s">
        <v>545</v>
      </c>
      <c r="F101" s="28">
        <v>25.597200000000001</v>
      </c>
      <c r="G101" s="28">
        <f t="shared" si="11"/>
        <v>28.156920000000003</v>
      </c>
      <c r="H101" s="28">
        <f t="shared" si="12"/>
        <v>25.597200000000001</v>
      </c>
      <c r="I101" s="28">
        <f t="shared" si="10"/>
        <v>28.156920000000003</v>
      </c>
      <c r="J101" s="32" t="s">
        <v>378</v>
      </c>
      <c r="K101" s="32" t="s">
        <v>378</v>
      </c>
      <c r="R101" s="75">
        <f>IFERROR(VLOOKUP(A101,'Customer Details'!$A$4:$C$11,3,FALSE),"")</f>
        <v>0</v>
      </c>
    </row>
    <row r="102" spans="1:18" ht="12" customHeight="1" x14ac:dyDescent="0.25">
      <c r="A102" s="2" t="s">
        <v>450</v>
      </c>
      <c r="B102" s="4">
        <v>9017583</v>
      </c>
      <c r="C102" s="3" t="s">
        <v>352</v>
      </c>
      <c r="D102" s="2">
        <v>5</v>
      </c>
      <c r="F102" s="28">
        <v>3.2896000000000001</v>
      </c>
      <c r="G102" s="28">
        <f t="shared" si="11"/>
        <v>3.6185600000000004</v>
      </c>
      <c r="H102" s="28">
        <f t="shared" si="12"/>
        <v>3.2896000000000001</v>
      </c>
      <c r="I102" s="28">
        <f t="shared" si="10"/>
        <v>3.6185600000000004</v>
      </c>
      <c r="J102" s="32" t="s">
        <v>378</v>
      </c>
      <c r="K102" s="32" t="s">
        <v>378</v>
      </c>
      <c r="R102" s="75">
        <f>IFERROR(VLOOKUP(A102,'Customer Details'!$A$4:$C$11,3,FALSE),"")</f>
        <v>0</v>
      </c>
    </row>
    <row r="103" spans="1:18" s="11" customFormat="1" ht="12" customHeight="1" x14ac:dyDescent="0.25">
      <c r="A103" s="48" t="s">
        <v>111</v>
      </c>
      <c r="B103" s="13">
        <v>9500736</v>
      </c>
      <c r="C103" s="3" t="s">
        <v>402</v>
      </c>
      <c r="D103" s="2">
        <v>1</v>
      </c>
      <c r="E103" s="2"/>
      <c r="F103" s="28">
        <v>7.5044000000000004</v>
      </c>
      <c r="G103" s="28">
        <f t="shared" si="11"/>
        <v>8.2548400000000015</v>
      </c>
      <c r="H103" s="28">
        <f t="shared" si="12"/>
        <v>7.5044000000000004</v>
      </c>
      <c r="I103" s="28">
        <f t="shared" si="10"/>
        <v>8.2548400000000015</v>
      </c>
      <c r="J103" s="14"/>
      <c r="K103" s="32" t="s">
        <v>378</v>
      </c>
      <c r="L103" s="14"/>
      <c r="M103" s="14"/>
      <c r="N103" s="14"/>
      <c r="O103" s="14"/>
      <c r="P103" s="14"/>
      <c r="Q103" s="14"/>
      <c r="R103" s="82">
        <f>IFERROR(VLOOKUP(A103,'Customer Details'!$A$4:$C$11,3,FALSE),"")</f>
        <v>0</v>
      </c>
    </row>
    <row r="104" spans="1:18" s="192" customFormat="1" ht="24" customHeight="1" x14ac:dyDescent="0.25">
      <c r="A104" s="183"/>
      <c r="B104" s="184" t="s">
        <v>496</v>
      </c>
      <c r="C104" s="185"/>
      <c r="D104" s="186"/>
      <c r="E104" s="186"/>
      <c r="F104" s="187"/>
      <c r="G104" s="187"/>
      <c r="H104" s="188"/>
      <c r="I104" s="187"/>
      <c r="J104" s="189"/>
      <c r="K104" s="189"/>
      <c r="L104" s="189"/>
      <c r="M104" s="189"/>
      <c r="N104" s="189"/>
      <c r="O104" s="189"/>
      <c r="P104" s="189"/>
      <c r="Q104" s="190"/>
      <c r="R104" s="191" t="str">
        <f>IFERROR(VLOOKUP(A104,'Customer Details'!$A$4:$C$11,3,FALSE),"")</f>
        <v/>
      </c>
    </row>
    <row r="105" spans="1:18" ht="12" customHeight="1" x14ac:dyDescent="0.25">
      <c r="A105" s="2" t="s">
        <v>111</v>
      </c>
      <c r="B105" s="4">
        <v>9013763</v>
      </c>
      <c r="C105" s="3" t="s">
        <v>121</v>
      </c>
      <c r="D105" s="2">
        <v>1</v>
      </c>
      <c r="F105" s="28">
        <v>12.85</v>
      </c>
      <c r="G105" s="28">
        <f t="shared" ref="G105:G106" si="13">F105*1.1</f>
        <v>14.135000000000002</v>
      </c>
      <c r="H105" s="28">
        <f t="shared" ref="H105:H106" si="14">IFERROR(F105*(1-R105),"")</f>
        <v>12.85</v>
      </c>
      <c r="I105" s="28">
        <f t="shared" si="10"/>
        <v>14.135000000000002</v>
      </c>
      <c r="J105" s="32" t="s">
        <v>378</v>
      </c>
      <c r="K105" s="32" t="s">
        <v>378</v>
      </c>
      <c r="P105" s="32" t="s">
        <v>378</v>
      </c>
      <c r="R105" s="75">
        <f>IFERROR(VLOOKUP(A105,'Customer Details'!$A$4:$C$11,3,FALSE),"")</f>
        <v>0</v>
      </c>
    </row>
    <row r="106" spans="1:18" ht="12" customHeight="1" x14ac:dyDescent="0.25">
      <c r="A106" s="2" t="s">
        <v>111</v>
      </c>
      <c r="B106" s="4">
        <v>9500659</v>
      </c>
      <c r="C106" s="3" t="s">
        <v>120</v>
      </c>
      <c r="D106" s="2">
        <v>1</v>
      </c>
      <c r="F106" s="28">
        <v>10.6912</v>
      </c>
      <c r="G106" s="28">
        <f t="shared" si="13"/>
        <v>11.760320000000002</v>
      </c>
      <c r="H106" s="28">
        <f t="shared" si="14"/>
        <v>10.6912</v>
      </c>
      <c r="I106" s="28">
        <f t="shared" si="10"/>
        <v>11.760320000000002</v>
      </c>
      <c r="J106" s="32" t="s">
        <v>378</v>
      </c>
      <c r="K106" s="32" t="s">
        <v>378</v>
      </c>
      <c r="P106" s="32" t="s">
        <v>378</v>
      </c>
      <c r="R106" s="75">
        <f>IFERROR(VLOOKUP(A106,'Customer Details'!$A$4:$C$11,3,FALSE),"")</f>
        <v>0</v>
      </c>
    </row>
    <row r="107" spans="1:18" s="192" customFormat="1" ht="24" customHeight="1" x14ac:dyDescent="0.25">
      <c r="A107" s="183"/>
      <c r="B107" s="184" t="s">
        <v>21</v>
      </c>
      <c r="C107" s="185"/>
      <c r="D107" s="186"/>
      <c r="E107" s="186"/>
      <c r="F107" s="187"/>
      <c r="G107" s="187"/>
      <c r="H107" s="188"/>
      <c r="I107" s="187"/>
      <c r="J107" s="189"/>
      <c r="K107" s="189"/>
      <c r="L107" s="189"/>
      <c r="M107" s="189"/>
      <c r="N107" s="189"/>
      <c r="O107" s="189"/>
      <c r="P107" s="189"/>
      <c r="Q107" s="190"/>
      <c r="R107" s="191" t="str">
        <f>IFERROR(VLOOKUP(A107,'Customer Details'!$A$4:$C$11,3,FALSE),"")</f>
        <v/>
      </c>
    </row>
    <row r="108" spans="1:18" ht="12" customHeight="1" x14ac:dyDescent="0.25">
      <c r="A108" s="2" t="s">
        <v>111</v>
      </c>
      <c r="B108" s="4">
        <v>9410651</v>
      </c>
      <c r="C108" s="3" t="s">
        <v>208</v>
      </c>
      <c r="D108" s="2">
        <v>1</v>
      </c>
      <c r="E108" s="2" t="s">
        <v>545</v>
      </c>
      <c r="F108" s="28">
        <v>27.756</v>
      </c>
      <c r="G108" s="28">
        <f t="shared" ref="G108:G121" si="15">F108*1.1</f>
        <v>30.531600000000001</v>
      </c>
      <c r="H108" s="28">
        <f t="shared" ref="H108:H121" si="16">IFERROR(F108*(1-R108),"")</f>
        <v>27.756</v>
      </c>
      <c r="I108" s="28">
        <f t="shared" si="10"/>
        <v>30.531600000000001</v>
      </c>
      <c r="J108" s="32" t="s">
        <v>378</v>
      </c>
      <c r="K108" s="32" t="s">
        <v>378</v>
      </c>
      <c r="M108" s="32" t="s">
        <v>378</v>
      </c>
      <c r="R108" s="75">
        <f>IFERROR(VLOOKUP(A108,'Customer Details'!$A$4:$C$11,3,FALSE),"")</f>
        <v>0</v>
      </c>
    </row>
    <row r="109" spans="1:18" ht="12" customHeight="1" x14ac:dyDescent="0.25">
      <c r="A109" s="2" t="s">
        <v>111</v>
      </c>
      <c r="B109" s="4">
        <v>9910013</v>
      </c>
      <c r="C109" s="3" t="s">
        <v>211</v>
      </c>
      <c r="D109" s="2">
        <v>1</v>
      </c>
      <c r="F109" s="28">
        <v>17.064800000000002</v>
      </c>
      <c r="G109" s="28">
        <f t="shared" si="15"/>
        <v>18.771280000000004</v>
      </c>
      <c r="H109" s="28">
        <f t="shared" si="16"/>
        <v>17.064800000000002</v>
      </c>
      <c r="I109" s="28">
        <f t="shared" si="10"/>
        <v>18.771280000000004</v>
      </c>
      <c r="J109" s="32" t="s">
        <v>378</v>
      </c>
      <c r="M109" s="32" t="s">
        <v>378</v>
      </c>
      <c r="R109" s="75">
        <f>IFERROR(VLOOKUP(A109,'Customer Details'!$A$4:$C$11,3,FALSE),"")</f>
        <v>0</v>
      </c>
    </row>
    <row r="110" spans="1:18" ht="12" customHeight="1" x14ac:dyDescent="0.25">
      <c r="A110" s="2" t="s">
        <v>111</v>
      </c>
      <c r="B110" s="4">
        <v>9670013</v>
      </c>
      <c r="C110" s="3" t="s">
        <v>444</v>
      </c>
      <c r="D110" s="2">
        <v>1</v>
      </c>
      <c r="E110" s="2" t="s">
        <v>545</v>
      </c>
      <c r="F110" s="28">
        <v>27.756</v>
      </c>
      <c r="G110" s="28">
        <f t="shared" si="15"/>
        <v>30.531600000000001</v>
      </c>
      <c r="H110" s="28">
        <f t="shared" si="16"/>
        <v>27.756</v>
      </c>
      <c r="I110" s="28">
        <f t="shared" si="10"/>
        <v>30.531600000000001</v>
      </c>
      <c r="J110" s="32" t="s">
        <v>378</v>
      </c>
      <c r="K110" s="32" t="s">
        <v>378</v>
      </c>
      <c r="L110" s="32" t="s">
        <v>378</v>
      </c>
      <c r="M110" s="32" t="s">
        <v>378</v>
      </c>
      <c r="O110" s="32"/>
      <c r="P110" s="32" t="s">
        <v>378</v>
      </c>
      <c r="R110" s="75">
        <f>IFERROR(VLOOKUP(A110,'Customer Details'!$A$4:$C$11,3,FALSE),"")</f>
        <v>0</v>
      </c>
    </row>
    <row r="111" spans="1:18" ht="12" customHeight="1" x14ac:dyDescent="0.25">
      <c r="A111" s="2" t="s">
        <v>111</v>
      </c>
      <c r="B111" s="4">
        <v>9910000</v>
      </c>
      <c r="C111" s="3" t="s">
        <v>705</v>
      </c>
      <c r="D111" s="2">
        <v>1</v>
      </c>
      <c r="F111" s="28">
        <v>13.878</v>
      </c>
      <c r="G111" s="28">
        <f t="shared" si="15"/>
        <v>15.2658</v>
      </c>
      <c r="H111" s="28">
        <f t="shared" si="16"/>
        <v>13.878</v>
      </c>
      <c r="I111" s="28">
        <f t="shared" si="10"/>
        <v>15.2658</v>
      </c>
      <c r="J111" s="32"/>
      <c r="L111" s="32" t="s">
        <v>378</v>
      </c>
      <c r="M111" s="32" t="s">
        <v>378</v>
      </c>
      <c r="P111" s="32" t="s">
        <v>378</v>
      </c>
      <c r="R111" s="75">
        <f>IFERROR(VLOOKUP(A111,'Customer Details'!$A$4:$C$11,3,FALSE),"")</f>
        <v>0</v>
      </c>
    </row>
    <row r="112" spans="1:18" ht="12" customHeight="1" x14ac:dyDescent="0.25">
      <c r="A112" s="2" t="s">
        <v>111</v>
      </c>
      <c r="B112" s="4">
        <v>9910001</v>
      </c>
      <c r="C112" s="3" t="s">
        <v>706</v>
      </c>
      <c r="D112" s="2">
        <v>1</v>
      </c>
      <c r="F112" s="28">
        <v>18.0928</v>
      </c>
      <c r="G112" s="28">
        <f t="shared" si="15"/>
        <v>19.902080000000002</v>
      </c>
      <c r="H112" s="28">
        <f t="shared" si="16"/>
        <v>18.0928</v>
      </c>
      <c r="I112" s="28">
        <f t="shared" si="10"/>
        <v>19.902080000000002</v>
      </c>
      <c r="J112" s="32"/>
      <c r="L112" s="32" t="s">
        <v>378</v>
      </c>
      <c r="M112" s="32" t="s">
        <v>378</v>
      </c>
      <c r="P112" s="32" t="s">
        <v>378</v>
      </c>
      <c r="R112" s="75">
        <f>IFERROR(VLOOKUP(A112,'Customer Details'!$A$4:$C$11,3,FALSE),"")</f>
        <v>0</v>
      </c>
    </row>
    <row r="113" spans="1:18" ht="12" customHeight="1" x14ac:dyDescent="0.25">
      <c r="A113" s="2" t="s">
        <v>111</v>
      </c>
      <c r="B113" s="4">
        <v>9410665</v>
      </c>
      <c r="C113" s="3" t="s">
        <v>209</v>
      </c>
      <c r="D113" s="2">
        <v>1</v>
      </c>
      <c r="E113" s="2" t="s">
        <v>545</v>
      </c>
      <c r="F113" s="28">
        <v>25.597200000000001</v>
      </c>
      <c r="G113" s="28">
        <f t="shared" si="15"/>
        <v>28.156920000000003</v>
      </c>
      <c r="H113" s="28">
        <f t="shared" si="16"/>
        <v>25.597200000000001</v>
      </c>
      <c r="I113" s="28">
        <f t="shared" si="10"/>
        <v>28.156920000000003</v>
      </c>
      <c r="J113" s="32" t="s">
        <v>378</v>
      </c>
      <c r="M113" s="32" t="s">
        <v>378</v>
      </c>
      <c r="R113" s="75">
        <f>IFERROR(VLOOKUP(A113,'Customer Details'!$A$4:$C$11,3,FALSE),"")</f>
        <v>0</v>
      </c>
    </row>
    <row r="114" spans="1:18" ht="12" customHeight="1" x14ac:dyDescent="0.25">
      <c r="A114" s="2" t="s">
        <v>111</v>
      </c>
      <c r="B114" s="4">
        <v>9137029</v>
      </c>
      <c r="C114" s="3" t="s">
        <v>155</v>
      </c>
      <c r="D114" s="2">
        <v>1</v>
      </c>
      <c r="E114" s="2" t="s">
        <v>545</v>
      </c>
      <c r="F114" s="28">
        <v>10.6912</v>
      </c>
      <c r="G114" s="28">
        <f t="shared" si="15"/>
        <v>11.760320000000002</v>
      </c>
      <c r="H114" s="28">
        <f t="shared" si="16"/>
        <v>10.6912</v>
      </c>
      <c r="I114" s="28">
        <f t="shared" si="10"/>
        <v>11.760320000000002</v>
      </c>
      <c r="J114" s="32" t="s">
        <v>378</v>
      </c>
      <c r="M114" s="32" t="s">
        <v>378</v>
      </c>
      <c r="R114" s="75">
        <f>IFERROR(VLOOKUP(A114,'Customer Details'!$A$4:$C$11,3,FALSE),"")</f>
        <v>0</v>
      </c>
    </row>
    <row r="115" spans="1:18" ht="12" customHeight="1" x14ac:dyDescent="0.25">
      <c r="A115" s="2" t="s">
        <v>111</v>
      </c>
      <c r="B115" s="4">
        <v>9206033</v>
      </c>
      <c r="C115" s="3" t="s">
        <v>445</v>
      </c>
      <c r="D115" s="2">
        <v>1</v>
      </c>
      <c r="F115" s="28">
        <v>5.3456000000000001</v>
      </c>
      <c r="G115" s="28">
        <f t="shared" si="15"/>
        <v>5.8801600000000009</v>
      </c>
      <c r="H115" s="28">
        <f t="shared" si="16"/>
        <v>5.3456000000000001</v>
      </c>
      <c r="I115" s="28">
        <f t="shared" si="10"/>
        <v>5.8801600000000009</v>
      </c>
      <c r="J115" s="32" t="s">
        <v>378</v>
      </c>
      <c r="K115" s="32" t="s">
        <v>378</v>
      </c>
      <c r="L115" s="32" t="s">
        <v>378</v>
      </c>
      <c r="M115" s="32" t="s">
        <v>378</v>
      </c>
      <c r="O115" s="32" t="s">
        <v>378</v>
      </c>
      <c r="P115" s="32" t="s">
        <v>378</v>
      </c>
      <c r="R115" s="75">
        <f>IFERROR(VLOOKUP(A115,'Customer Details'!$A$4:$C$11,3,FALSE),"")</f>
        <v>0</v>
      </c>
    </row>
    <row r="116" spans="1:18" ht="12" customHeight="1" x14ac:dyDescent="0.25">
      <c r="A116" s="2" t="s">
        <v>111</v>
      </c>
      <c r="B116" s="4">
        <v>9910002</v>
      </c>
      <c r="C116" s="3" t="s">
        <v>48</v>
      </c>
      <c r="D116" s="2">
        <v>1</v>
      </c>
      <c r="F116" s="28">
        <v>5.3456000000000001</v>
      </c>
      <c r="G116" s="28">
        <f t="shared" si="15"/>
        <v>5.8801600000000009</v>
      </c>
      <c r="H116" s="28">
        <f t="shared" si="16"/>
        <v>5.3456000000000001</v>
      </c>
      <c r="I116" s="28">
        <f t="shared" si="10"/>
        <v>5.8801600000000009</v>
      </c>
      <c r="L116" s="32" t="s">
        <v>378</v>
      </c>
      <c r="M116" s="32" t="s">
        <v>378</v>
      </c>
      <c r="P116" s="32" t="s">
        <v>378</v>
      </c>
      <c r="R116" s="75">
        <f>IFERROR(VLOOKUP(A116,'Customer Details'!$A$4:$C$11,3,FALSE),"")</f>
        <v>0</v>
      </c>
    </row>
    <row r="117" spans="1:18" ht="12" customHeight="1" x14ac:dyDescent="0.25">
      <c r="A117" s="2" t="s">
        <v>111</v>
      </c>
      <c r="B117" s="4">
        <v>9910016</v>
      </c>
      <c r="C117" s="3" t="s">
        <v>212</v>
      </c>
      <c r="D117" s="2">
        <v>1</v>
      </c>
      <c r="F117" s="28">
        <v>17.064800000000002</v>
      </c>
      <c r="G117" s="28">
        <f t="shared" si="15"/>
        <v>18.771280000000004</v>
      </c>
      <c r="H117" s="28">
        <f t="shared" si="16"/>
        <v>17.064800000000002</v>
      </c>
      <c r="I117" s="28">
        <f t="shared" si="10"/>
        <v>18.771280000000004</v>
      </c>
      <c r="J117" s="32" t="s">
        <v>378</v>
      </c>
      <c r="R117" s="75">
        <f>IFERROR(VLOOKUP(A117,'Customer Details'!$A$4:$C$11,3,FALSE),"")</f>
        <v>0</v>
      </c>
    </row>
    <row r="118" spans="1:18" ht="12" customHeight="1" x14ac:dyDescent="0.25">
      <c r="A118" s="2" t="s">
        <v>111</v>
      </c>
      <c r="B118" s="4">
        <v>9701240</v>
      </c>
      <c r="C118" s="3" t="s">
        <v>326</v>
      </c>
      <c r="D118" s="2">
        <v>1</v>
      </c>
      <c r="E118" s="2" t="s">
        <v>545</v>
      </c>
      <c r="F118" s="28">
        <v>9.6631999999999998</v>
      </c>
      <c r="G118" s="28">
        <f t="shared" si="15"/>
        <v>10.629520000000001</v>
      </c>
      <c r="H118" s="28">
        <f t="shared" si="16"/>
        <v>9.6631999999999998</v>
      </c>
      <c r="I118" s="28">
        <f t="shared" si="10"/>
        <v>10.629520000000001</v>
      </c>
      <c r="J118" s="32" t="s">
        <v>378</v>
      </c>
      <c r="R118" s="75">
        <f>IFERROR(VLOOKUP(A118,'Customer Details'!$A$4:$C$11,3,FALSE),"")</f>
        <v>0</v>
      </c>
    </row>
    <row r="119" spans="1:18" ht="12" customHeight="1" x14ac:dyDescent="0.25">
      <c r="A119" s="2" t="s">
        <v>111</v>
      </c>
      <c r="B119" s="4">
        <v>9910003</v>
      </c>
      <c r="C119" s="3" t="s">
        <v>707</v>
      </c>
      <c r="D119" s="2">
        <v>1</v>
      </c>
      <c r="F119" s="28">
        <v>21.279599999999999</v>
      </c>
      <c r="G119" s="28">
        <f t="shared" si="15"/>
        <v>23.40756</v>
      </c>
      <c r="H119" s="28">
        <f t="shared" si="16"/>
        <v>21.279599999999999</v>
      </c>
      <c r="I119" s="28">
        <f t="shared" si="10"/>
        <v>23.40756</v>
      </c>
      <c r="L119" s="32" t="s">
        <v>378</v>
      </c>
      <c r="M119" s="32" t="s">
        <v>378</v>
      </c>
      <c r="O119" s="32" t="s">
        <v>378</v>
      </c>
      <c r="P119" s="32" t="s">
        <v>378</v>
      </c>
      <c r="R119" s="75">
        <f>IFERROR(VLOOKUP(A119,'Customer Details'!$A$4:$C$11,3,FALSE),"")</f>
        <v>0</v>
      </c>
    </row>
    <row r="120" spans="1:18" ht="12" customHeight="1" x14ac:dyDescent="0.25">
      <c r="A120" s="2" t="s">
        <v>111</v>
      </c>
      <c r="B120" s="4">
        <v>9410715</v>
      </c>
      <c r="C120" s="3" t="s">
        <v>213</v>
      </c>
      <c r="D120" s="2">
        <v>1</v>
      </c>
      <c r="F120" s="28">
        <v>10.6912</v>
      </c>
      <c r="G120" s="28">
        <f t="shared" si="15"/>
        <v>11.760320000000002</v>
      </c>
      <c r="H120" s="28">
        <f t="shared" si="16"/>
        <v>10.6912</v>
      </c>
      <c r="I120" s="28">
        <f t="shared" si="10"/>
        <v>11.760320000000002</v>
      </c>
      <c r="P120" s="32" t="s">
        <v>378</v>
      </c>
      <c r="R120" s="75">
        <f>IFERROR(VLOOKUP(A120,'Customer Details'!$A$4:$C$11,3,FALSE),"")</f>
        <v>0</v>
      </c>
    </row>
    <row r="121" spans="1:18" ht="12" customHeight="1" x14ac:dyDescent="0.25">
      <c r="A121" s="2" t="s">
        <v>111</v>
      </c>
      <c r="B121" s="4">
        <v>9430601</v>
      </c>
      <c r="C121" s="3" t="s">
        <v>167</v>
      </c>
      <c r="D121" s="2">
        <v>1</v>
      </c>
      <c r="E121" s="2" t="s">
        <v>546</v>
      </c>
      <c r="F121" s="28">
        <v>86.249200000000002</v>
      </c>
      <c r="G121" s="28">
        <f t="shared" si="15"/>
        <v>94.874120000000005</v>
      </c>
      <c r="H121" s="28">
        <f t="shared" si="16"/>
        <v>86.249200000000002</v>
      </c>
      <c r="I121" s="28">
        <f t="shared" si="10"/>
        <v>94.874120000000005</v>
      </c>
      <c r="L121" s="32" t="s">
        <v>378</v>
      </c>
      <c r="O121" s="32" t="s">
        <v>378</v>
      </c>
      <c r="R121" s="75">
        <f>IFERROR(VLOOKUP(A121,'Customer Details'!$A$4:$C$11,3,FALSE),"")</f>
        <v>0</v>
      </c>
    </row>
    <row r="122" spans="1:18" s="192" customFormat="1" ht="24" customHeight="1" x14ac:dyDescent="0.25">
      <c r="A122" s="183"/>
      <c r="B122" s="184" t="s">
        <v>497</v>
      </c>
      <c r="C122" s="185"/>
      <c r="D122" s="186"/>
      <c r="E122" s="186"/>
      <c r="F122" s="187"/>
      <c r="G122" s="187"/>
      <c r="H122" s="188"/>
      <c r="I122" s="187"/>
      <c r="J122" s="189"/>
      <c r="K122" s="189"/>
      <c r="L122" s="189"/>
      <c r="M122" s="189"/>
      <c r="N122" s="189"/>
      <c r="O122" s="189"/>
      <c r="P122" s="189"/>
      <c r="Q122" s="189"/>
      <c r="R122" s="202" t="str">
        <f>IFERROR(VLOOKUP(A122,'Customer Details'!$A$4:$C$11,3,FALSE),"")</f>
        <v/>
      </c>
    </row>
    <row r="123" spans="1:18" ht="12" customHeight="1" x14ac:dyDescent="0.25">
      <c r="A123" s="2" t="s">
        <v>111</v>
      </c>
      <c r="B123" s="4">
        <v>9910040</v>
      </c>
      <c r="C123" s="3" t="s">
        <v>168</v>
      </c>
      <c r="D123" s="2">
        <v>1</v>
      </c>
      <c r="F123" s="28">
        <v>28.783999999999999</v>
      </c>
      <c r="G123" s="28">
        <f t="shared" ref="G123:G124" si="17">F123*1.1</f>
        <v>31.662400000000002</v>
      </c>
      <c r="H123" s="28">
        <f t="shared" ref="H123:H124" si="18">IFERROR(F123*(1-R123),"")</f>
        <v>28.783999999999999</v>
      </c>
      <c r="I123" s="28">
        <f t="shared" si="10"/>
        <v>31.662400000000002</v>
      </c>
      <c r="L123" s="32" t="s">
        <v>378</v>
      </c>
      <c r="M123" s="32" t="s">
        <v>378</v>
      </c>
      <c r="P123" s="32" t="s">
        <v>378</v>
      </c>
      <c r="R123" s="75">
        <f>IFERROR(VLOOKUP(A123,'Customer Details'!$A$4:$C$11,3,FALSE),"")</f>
        <v>0</v>
      </c>
    </row>
    <row r="124" spans="1:18" s="10" customFormat="1" ht="12" customHeight="1" x14ac:dyDescent="0.25">
      <c r="A124" s="2" t="s">
        <v>111</v>
      </c>
      <c r="B124" s="4">
        <v>9910051</v>
      </c>
      <c r="C124" s="3" t="s">
        <v>235</v>
      </c>
      <c r="D124" s="2">
        <v>1</v>
      </c>
      <c r="E124" s="2" t="s">
        <v>545</v>
      </c>
      <c r="F124" s="28">
        <v>11.719200000000001</v>
      </c>
      <c r="G124" s="28">
        <f t="shared" si="17"/>
        <v>12.891120000000003</v>
      </c>
      <c r="H124" s="28">
        <f t="shared" si="18"/>
        <v>11.719200000000001</v>
      </c>
      <c r="I124" s="28">
        <f t="shared" si="10"/>
        <v>12.891120000000003</v>
      </c>
      <c r="J124" s="2"/>
      <c r="K124" s="2"/>
      <c r="L124" s="32" t="s">
        <v>378</v>
      </c>
      <c r="M124" s="32" t="s">
        <v>378</v>
      </c>
      <c r="N124" s="2"/>
      <c r="O124" s="2"/>
      <c r="P124" s="32" t="s">
        <v>378</v>
      </c>
      <c r="Q124" s="2"/>
      <c r="R124" s="75">
        <f>IFERROR(VLOOKUP(A124,'Customer Details'!$A$4:$C$11,3,FALSE),"")</f>
        <v>0</v>
      </c>
    </row>
    <row r="125" spans="1:18" s="179" customFormat="1" ht="24" customHeight="1" x14ac:dyDescent="0.25">
      <c r="A125" s="168"/>
      <c r="B125" s="169" t="s">
        <v>20</v>
      </c>
      <c r="C125" s="170"/>
      <c r="D125" s="171"/>
      <c r="E125" s="171"/>
      <c r="F125" s="180"/>
      <c r="G125" s="180"/>
      <c r="H125" s="181"/>
      <c r="I125" s="180"/>
      <c r="J125" s="176"/>
      <c r="K125" s="176"/>
      <c r="L125" s="176"/>
      <c r="M125" s="176"/>
      <c r="N125" s="176"/>
      <c r="O125" s="176"/>
      <c r="P125" s="176"/>
      <c r="Q125" s="177"/>
      <c r="R125" s="178" t="str">
        <f>IFERROR(VLOOKUP(A125,'Customer Details'!$A$4:$C$11,3,FALSE),"")</f>
        <v/>
      </c>
    </row>
    <row r="126" spans="1:18" s="192" customFormat="1" ht="24" customHeight="1" x14ac:dyDescent="0.25">
      <c r="A126" s="183"/>
      <c r="B126" s="184" t="s">
        <v>27</v>
      </c>
      <c r="C126" s="185"/>
      <c r="D126" s="186"/>
      <c r="E126" s="186"/>
      <c r="F126" s="187"/>
      <c r="G126" s="187"/>
      <c r="H126" s="188"/>
      <c r="I126" s="187"/>
      <c r="J126" s="189"/>
      <c r="K126" s="189"/>
      <c r="L126" s="189"/>
      <c r="M126" s="189"/>
      <c r="N126" s="189"/>
      <c r="O126" s="189"/>
      <c r="P126" s="189"/>
      <c r="Q126" s="190"/>
      <c r="R126" s="191" t="str">
        <f>IFERROR(VLOOKUP(A126,'Customer Details'!$A$4:$C$11,3,FALSE),"")</f>
        <v/>
      </c>
    </row>
    <row r="127" spans="1:18" ht="12" customHeight="1" x14ac:dyDescent="0.25">
      <c r="A127" s="2" t="s">
        <v>111</v>
      </c>
      <c r="B127" s="4">
        <v>9500687</v>
      </c>
      <c r="C127" s="3" t="s">
        <v>258</v>
      </c>
      <c r="D127" s="2">
        <v>1</v>
      </c>
      <c r="E127" s="2" t="s">
        <v>546</v>
      </c>
      <c r="F127" s="28">
        <v>77.716799999999992</v>
      </c>
      <c r="G127" s="28">
        <f t="shared" ref="G127" si="19">F127*1.1</f>
        <v>85.488479999999996</v>
      </c>
      <c r="H127" s="28">
        <f t="shared" ref="H127" si="20">IFERROR(F127*(1-R127),"")</f>
        <v>77.716799999999992</v>
      </c>
      <c r="I127" s="28">
        <f t="shared" si="10"/>
        <v>85.488479999999996</v>
      </c>
      <c r="J127" s="32" t="s">
        <v>378</v>
      </c>
      <c r="K127" s="32" t="s">
        <v>378</v>
      </c>
      <c r="R127" s="75">
        <f>IFERROR(VLOOKUP(A127,'Customer Details'!$A$4:$C$11,3,FALSE),"")</f>
        <v>0</v>
      </c>
    </row>
    <row r="128" spans="1:18" s="192" customFormat="1" ht="24" customHeight="1" x14ac:dyDescent="0.25">
      <c r="A128" s="183"/>
      <c r="B128" s="184" t="s">
        <v>498</v>
      </c>
      <c r="C128" s="185"/>
      <c r="D128" s="186"/>
      <c r="E128" s="186"/>
      <c r="F128" s="187"/>
      <c r="G128" s="187"/>
      <c r="H128" s="188"/>
      <c r="I128" s="187"/>
      <c r="J128" s="189"/>
      <c r="K128" s="189"/>
      <c r="L128" s="189"/>
      <c r="M128" s="189"/>
      <c r="N128" s="189"/>
      <c r="O128" s="189"/>
      <c r="P128" s="189"/>
      <c r="Q128" s="190"/>
      <c r="R128" s="191" t="str">
        <f>IFERROR(VLOOKUP(A128,'Customer Details'!$A$4:$C$11,3,FALSE),"")</f>
        <v/>
      </c>
    </row>
    <row r="129" spans="1:18" ht="12" customHeight="1" x14ac:dyDescent="0.25">
      <c r="A129" s="2" t="s">
        <v>111</v>
      </c>
      <c r="B129" s="4">
        <v>9410654</v>
      </c>
      <c r="C129" s="3" t="s">
        <v>207</v>
      </c>
      <c r="D129" s="2">
        <v>1</v>
      </c>
      <c r="E129" s="2" t="s">
        <v>546</v>
      </c>
      <c r="F129" s="28">
        <v>143.71440000000001</v>
      </c>
      <c r="G129" s="28">
        <f t="shared" ref="G129:G132" si="21">F129*1.1</f>
        <v>158.08584000000002</v>
      </c>
      <c r="H129" s="28">
        <f t="shared" ref="H129:H132" si="22">IFERROR(F129*(1-R129),"")</f>
        <v>143.71440000000001</v>
      </c>
      <c r="I129" s="28">
        <f t="shared" si="10"/>
        <v>158.08584000000002</v>
      </c>
      <c r="J129" s="32" t="s">
        <v>378</v>
      </c>
      <c r="K129" s="32" t="s">
        <v>378</v>
      </c>
      <c r="M129" s="32" t="s">
        <v>378</v>
      </c>
      <c r="R129" s="75">
        <f>IFERROR(VLOOKUP(A129,'Customer Details'!$A$4:$C$11,3,FALSE),"")</f>
        <v>0</v>
      </c>
    </row>
    <row r="130" spans="1:18" ht="12" customHeight="1" x14ac:dyDescent="0.25">
      <c r="A130" s="2" t="s">
        <v>111</v>
      </c>
      <c r="B130" s="4">
        <v>9146011</v>
      </c>
      <c r="C130" s="3" t="s">
        <v>442</v>
      </c>
      <c r="D130" s="2">
        <v>1</v>
      </c>
      <c r="E130" s="2" t="s">
        <v>545</v>
      </c>
      <c r="F130" s="28">
        <v>19.223600000000001</v>
      </c>
      <c r="G130" s="28">
        <f t="shared" si="21"/>
        <v>21.145960000000002</v>
      </c>
      <c r="H130" s="28">
        <f t="shared" si="22"/>
        <v>19.223600000000001</v>
      </c>
      <c r="I130" s="28">
        <f t="shared" si="10"/>
        <v>21.145960000000002</v>
      </c>
      <c r="J130" s="32" t="s">
        <v>378</v>
      </c>
      <c r="K130" s="32"/>
      <c r="M130" s="32" t="s">
        <v>378</v>
      </c>
      <c r="R130" s="75">
        <f>IFERROR(VLOOKUP(A130,'Customer Details'!$A$4:$C$11,3,FALSE),"")</f>
        <v>0</v>
      </c>
    </row>
    <row r="131" spans="1:18" ht="12" customHeight="1" x14ac:dyDescent="0.25">
      <c r="A131" s="2" t="s">
        <v>111</v>
      </c>
      <c r="B131" s="4">
        <v>1781018</v>
      </c>
      <c r="C131" s="3" t="s">
        <v>443</v>
      </c>
      <c r="D131" s="2">
        <v>1</v>
      </c>
      <c r="E131" s="2" t="s">
        <v>545</v>
      </c>
      <c r="F131" s="28">
        <v>27.756</v>
      </c>
      <c r="G131" s="28">
        <f t="shared" si="21"/>
        <v>30.531600000000001</v>
      </c>
      <c r="H131" s="28">
        <f t="shared" si="22"/>
        <v>27.756</v>
      </c>
      <c r="I131" s="28">
        <f t="shared" si="10"/>
        <v>30.531600000000001</v>
      </c>
      <c r="J131" s="32" t="s">
        <v>378</v>
      </c>
      <c r="K131" s="32"/>
      <c r="M131" s="32" t="s">
        <v>378</v>
      </c>
      <c r="R131" s="75">
        <f>IFERROR(VLOOKUP(A131,'Customer Details'!$A$4:$C$11,3,FALSE),"")</f>
        <v>0</v>
      </c>
    </row>
    <row r="132" spans="1:18" ht="12" customHeight="1" x14ac:dyDescent="0.25">
      <c r="A132" s="2" t="s">
        <v>111</v>
      </c>
      <c r="B132" s="4">
        <v>9002541</v>
      </c>
      <c r="C132" s="26" t="s">
        <v>281</v>
      </c>
      <c r="D132" s="2">
        <v>1</v>
      </c>
      <c r="E132" s="2" t="s">
        <v>545</v>
      </c>
      <c r="F132" s="28">
        <v>55.409199999999998</v>
      </c>
      <c r="G132" s="28">
        <f t="shared" si="21"/>
        <v>60.950120000000005</v>
      </c>
      <c r="H132" s="28">
        <f t="shared" si="22"/>
        <v>55.409199999999998</v>
      </c>
      <c r="I132" s="28">
        <f t="shared" si="10"/>
        <v>60.950120000000005</v>
      </c>
      <c r="J132" s="32" t="s">
        <v>378</v>
      </c>
      <c r="K132" s="27"/>
      <c r="L132" s="27"/>
      <c r="M132" s="32" t="s">
        <v>378</v>
      </c>
      <c r="N132" s="27"/>
      <c r="O132" s="27"/>
      <c r="P132" s="27"/>
      <c r="Q132" s="27"/>
      <c r="R132" s="83">
        <f>IFERROR(VLOOKUP(A132,'Customer Details'!$A$4:$C$11,3,FALSE),"")</f>
        <v>0</v>
      </c>
    </row>
    <row r="133" spans="1:18" s="179" customFormat="1" ht="24" customHeight="1" x14ac:dyDescent="0.25">
      <c r="A133" s="168"/>
      <c r="B133" s="169" t="s">
        <v>203</v>
      </c>
      <c r="C133" s="170"/>
      <c r="D133" s="171"/>
      <c r="E133" s="171"/>
      <c r="F133" s="180"/>
      <c r="G133" s="180"/>
      <c r="H133" s="181"/>
      <c r="I133" s="180"/>
      <c r="J133" s="176"/>
      <c r="K133" s="176"/>
      <c r="L133" s="176"/>
      <c r="M133" s="176"/>
      <c r="N133" s="176"/>
      <c r="O133" s="176"/>
      <c r="P133" s="176"/>
      <c r="Q133" s="176"/>
      <c r="R133" s="182" t="str">
        <f>IFERROR(VLOOKUP(A133,'Customer Details'!$A$4:$C$11,3,FALSE),"")</f>
        <v/>
      </c>
    </row>
    <row r="134" spans="1:18" s="192" customFormat="1" ht="24" customHeight="1" x14ac:dyDescent="0.25">
      <c r="A134" s="183"/>
      <c r="B134" s="184" t="s">
        <v>0</v>
      </c>
      <c r="C134" s="185"/>
      <c r="D134" s="186"/>
      <c r="E134" s="186"/>
      <c r="F134" s="187"/>
      <c r="G134" s="187"/>
      <c r="H134" s="188"/>
      <c r="I134" s="187"/>
      <c r="J134" s="189"/>
      <c r="K134" s="189"/>
      <c r="L134" s="189"/>
      <c r="M134" s="189"/>
      <c r="N134" s="189"/>
      <c r="O134" s="189"/>
      <c r="P134" s="189"/>
      <c r="Q134" s="189"/>
      <c r="R134" s="202" t="str">
        <f>IFERROR(VLOOKUP(A134,'Customer Details'!$A$4:$C$11,3,FALSE),"")</f>
        <v/>
      </c>
    </row>
    <row r="135" spans="1:18" ht="12" customHeight="1" x14ac:dyDescent="0.25">
      <c r="A135" s="2" t="s">
        <v>111</v>
      </c>
      <c r="B135" s="4">
        <v>9129630</v>
      </c>
      <c r="C135" s="3" t="s">
        <v>282</v>
      </c>
      <c r="D135" s="2">
        <v>1</v>
      </c>
      <c r="F135" s="28">
        <v>57.465200000000003</v>
      </c>
      <c r="G135" s="28">
        <f t="shared" ref="G135:G137" si="23">F135*1.1</f>
        <v>63.211720000000007</v>
      </c>
      <c r="H135" s="28">
        <f t="shared" ref="H135:H137" si="24">IFERROR(F135*(1-R135),"")</f>
        <v>57.465200000000003</v>
      </c>
      <c r="I135" s="28">
        <f t="shared" si="10"/>
        <v>63.211720000000007</v>
      </c>
      <c r="J135" s="32" t="s">
        <v>378</v>
      </c>
      <c r="K135" s="32" t="s">
        <v>378</v>
      </c>
      <c r="R135" s="75">
        <f>IFERROR(VLOOKUP(A135,'Customer Details'!$A$4:$C$11,3,FALSE),"")</f>
        <v>0</v>
      </c>
    </row>
    <row r="136" spans="1:18" ht="12" customHeight="1" x14ac:dyDescent="0.25">
      <c r="A136" s="2" t="s">
        <v>111</v>
      </c>
      <c r="B136" s="4">
        <v>9500688</v>
      </c>
      <c r="C136" s="3" t="s">
        <v>83</v>
      </c>
      <c r="D136" s="2">
        <v>1</v>
      </c>
      <c r="E136" s="2" t="s">
        <v>545</v>
      </c>
      <c r="F136" s="28">
        <v>22.410400000000003</v>
      </c>
      <c r="G136" s="28">
        <f t="shared" si="23"/>
        <v>24.651440000000004</v>
      </c>
      <c r="H136" s="28">
        <f t="shared" si="24"/>
        <v>22.410400000000003</v>
      </c>
      <c r="I136" s="28">
        <f t="shared" si="10"/>
        <v>24.651440000000004</v>
      </c>
      <c r="J136" s="32" t="s">
        <v>378</v>
      </c>
      <c r="K136" s="32" t="s">
        <v>378</v>
      </c>
      <c r="R136" s="75">
        <f>IFERROR(VLOOKUP(A136,'Customer Details'!$A$4:$C$11,3,FALSE),"")</f>
        <v>0</v>
      </c>
    </row>
    <row r="137" spans="1:18" ht="12" customHeight="1" x14ac:dyDescent="0.25">
      <c r="A137" s="2" t="s">
        <v>111</v>
      </c>
      <c r="B137" s="4">
        <v>1781009</v>
      </c>
      <c r="C137" s="3" t="s">
        <v>283</v>
      </c>
      <c r="D137" s="2">
        <v>1</v>
      </c>
      <c r="F137" s="28">
        <v>10.6912</v>
      </c>
      <c r="G137" s="28">
        <f t="shared" si="23"/>
        <v>11.760320000000002</v>
      </c>
      <c r="H137" s="28">
        <f t="shared" si="24"/>
        <v>10.6912</v>
      </c>
      <c r="I137" s="28">
        <f t="shared" si="10"/>
        <v>11.760320000000002</v>
      </c>
      <c r="J137" s="32" t="s">
        <v>378</v>
      </c>
      <c r="K137" s="32" t="s">
        <v>378</v>
      </c>
      <c r="R137" s="75">
        <f>IFERROR(VLOOKUP(A137,'Customer Details'!$A$4:$C$11,3,FALSE),"")</f>
        <v>0</v>
      </c>
    </row>
    <row r="138" spans="1:18" s="192" customFormat="1" ht="24" customHeight="1" x14ac:dyDescent="0.25">
      <c r="A138" s="183"/>
      <c r="B138" s="184" t="s">
        <v>498</v>
      </c>
      <c r="C138" s="185"/>
      <c r="D138" s="186"/>
      <c r="E138" s="186"/>
      <c r="F138" s="187"/>
      <c r="G138" s="187"/>
      <c r="H138" s="188"/>
      <c r="I138" s="187"/>
      <c r="J138" s="189"/>
      <c r="K138" s="189"/>
      <c r="L138" s="189"/>
      <c r="M138" s="189"/>
      <c r="N138" s="189"/>
      <c r="O138" s="189"/>
      <c r="P138" s="189"/>
      <c r="Q138" s="189"/>
      <c r="R138" s="202" t="str">
        <f>IFERROR(VLOOKUP(A138,'Customer Details'!$A$4:$C$11,3,FALSE),"")</f>
        <v/>
      </c>
    </row>
    <row r="139" spans="1:18" ht="12" customHeight="1" x14ac:dyDescent="0.25">
      <c r="A139" s="2" t="s">
        <v>111</v>
      </c>
      <c r="B139" s="4">
        <v>9128101</v>
      </c>
      <c r="C139" s="3" t="s">
        <v>214</v>
      </c>
      <c r="D139" s="2">
        <v>1</v>
      </c>
      <c r="E139" s="2" t="s">
        <v>546</v>
      </c>
      <c r="F139" s="28">
        <v>24.569199999999999</v>
      </c>
      <c r="G139" s="28">
        <f t="shared" ref="G139:G147" si="25">F139*1.1</f>
        <v>27.026120000000002</v>
      </c>
      <c r="H139" s="28">
        <f t="shared" ref="H139:H147" si="26">IFERROR(F139*(1-R139),"")</f>
        <v>24.569199999999999</v>
      </c>
      <c r="I139" s="28">
        <f t="shared" si="10"/>
        <v>27.026120000000002</v>
      </c>
      <c r="J139" s="32" t="s">
        <v>378</v>
      </c>
      <c r="K139" s="32" t="s">
        <v>378</v>
      </c>
      <c r="M139" s="32" t="s">
        <v>378</v>
      </c>
      <c r="R139" s="75">
        <f>IFERROR(VLOOKUP(A139,'Customer Details'!$A$4:$C$11,3,FALSE),"")</f>
        <v>0</v>
      </c>
    </row>
    <row r="140" spans="1:18" ht="12" customHeight="1" x14ac:dyDescent="0.25">
      <c r="A140" s="2" t="s">
        <v>111</v>
      </c>
      <c r="B140" s="4">
        <v>9132087</v>
      </c>
      <c r="C140" s="3" t="s">
        <v>215</v>
      </c>
      <c r="D140" s="2">
        <v>1</v>
      </c>
      <c r="E140" s="2" t="s">
        <v>545</v>
      </c>
      <c r="F140" s="28">
        <v>24.569199999999999</v>
      </c>
      <c r="G140" s="28">
        <f t="shared" si="25"/>
        <v>27.026120000000002</v>
      </c>
      <c r="H140" s="28">
        <f t="shared" si="26"/>
        <v>24.569199999999999</v>
      </c>
      <c r="I140" s="28">
        <f t="shared" si="10"/>
        <v>27.026120000000002</v>
      </c>
      <c r="J140" s="32" t="s">
        <v>378</v>
      </c>
      <c r="K140" s="32" t="s">
        <v>378</v>
      </c>
      <c r="M140" s="32" t="s">
        <v>378</v>
      </c>
      <c r="R140" s="75">
        <f>IFERROR(VLOOKUP(A140,'Customer Details'!$A$4:$C$11,3,FALSE),"")</f>
        <v>0</v>
      </c>
    </row>
    <row r="141" spans="1:18" ht="12" customHeight="1" x14ac:dyDescent="0.25">
      <c r="A141" s="2" t="s">
        <v>111</v>
      </c>
      <c r="B141" s="4">
        <v>9129631</v>
      </c>
      <c r="C141" s="3" t="s">
        <v>216</v>
      </c>
      <c r="D141" s="2">
        <v>1</v>
      </c>
      <c r="E141" s="2" t="s">
        <v>545</v>
      </c>
      <c r="F141" s="28">
        <v>55.409199999999998</v>
      </c>
      <c r="G141" s="28">
        <f t="shared" si="25"/>
        <v>60.950120000000005</v>
      </c>
      <c r="H141" s="28">
        <f t="shared" si="26"/>
        <v>55.409199999999998</v>
      </c>
      <c r="I141" s="28">
        <f t="shared" si="10"/>
        <v>60.950120000000005</v>
      </c>
      <c r="J141" s="32" t="s">
        <v>378</v>
      </c>
      <c r="M141" s="32" t="s">
        <v>378</v>
      </c>
      <c r="R141" s="75">
        <f>IFERROR(VLOOKUP(A141,'Customer Details'!$A$4:$C$11,3,FALSE),"")</f>
        <v>0</v>
      </c>
    </row>
    <row r="142" spans="1:18" ht="12" customHeight="1" x14ac:dyDescent="0.25">
      <c r="A142" s="2" t="s">
        <v>111</v>
      </c>
      <c r="B142" s="4">
        <v>9016628</v>
      </c>
      <c r="C142" s="3" t="s">
        <v>501</v>
      </c>
      <c r="D142" s="2">
        <v>1</v>
      </c>
      <c r="E142" s="2" t="s">
        <v>545</v>
      </c>
      <c r="F142" s="28">
        <v>42.559199999999997</v>
      </c>
      <c r="G142" s="28">
        <f t="shared" si="25"/>
        <v>46.81512</v>
      </c>
      <c r="H142" s="28">
        <f t="shared" si="26"/>
        <v>42.559199999999997</v>
      </c>
      <c r="I142" s="28">
        <f t="shared" ref="I142:I143" si="27">IFERROR(H142*1.1,"")</f>
        <v>46.81512</v>
      </c>
      <c r="J142" s="32" t="s">
        <v>378</v>
      </c>
      <c r="M142" s="32" t="s">
        <v>378</v>
      </c>
      <c r="R142" s="75">
        <f>IFERROR(VLOOKUP(A142,'Customer Details'!$A$4:$C$11,3,FALSE),"")</f>
        <v>0</v>
      </c>
    </row>
    <row r="143" spans="1:18" ht="12" customHeight="1" x14ac:dyDescent="0.25">
      <c r="A143" s="2" t="s">
        <v>111</v>
      </c>
      <c r="B143" s="4">
        <v>9018228</v>
      </c>
      <c r="C143" s="3" t="s">
        <v>501</v>
      </c>
      <c r="D143" s="2">
        <v>1</v>
      </c>
      <c r="E143" s="2" t="s">
        <v>545</v>
      </c>
      <c r="F143" s="28">
        <v>42.559199999999997</v>
      </c>
      <c r="G143" s="28">
        <f t="shared" si="25"/>
        <v>46.81512</v>
      </c>
      <c r="H143" s="28">
        <f t="shared" si="26"/>
        <v>42.559199999999997</v>
      </c>
      <c r="I143" s="28">
        <f t="shared" si="27"/>
        <v>46.81512</v>
      </c>
      <c r="J143" s="32" t="s">
        <v>378</v>
      </c>
      <c r="M143" s="32"/>
      <c r="R143" s="75">
        <f>IFERROR(VLOOKUP(A143,'Customer Details'!$A$4:$C$11,3,FALSE),"")</f>
        <v>0</v>
      </c>
    </row>
    <row r="144" spans="1:18" ht="12" customHeight="1" x14ac:dyDescent="0.25">
      <c r="A144" s="2" t="s">
        <v>111</v>
      </c>
      <c r="B144" s="4">
        <v>9129632</v>
      </c>
      <c r="C144" s="3" t="s">
        <v>90</v>
      </c>
      <c r="D144" s="2">
        <v>1</v>
      </c>
      <c r="E144" s="2" t="s">
        <v>545</v>
      </c>
      <c r="F144" s="28">
        <v>71.34320000000001</v>
      </c>
      <c r="G144" s="28">
        <f t="shared" si="25"/>
        <v>78.477520000000013</v>
      </c>
      <c r="H144" s="28">
        <f t="shared" si="26"/>
        <v>71.34320000000001</v>
      </c>
      <c r="I144" s="28">
        <f t="shared" ref="I144:I206" si="28">IFERROR(H144*1.1,"")</f>
        <v>78.477520000000013</v>
      </c>
      <c r="J144" s="32" t="s">
        <v>378</v>
      </c>
      <c r="M144" s="32"/>
      <c r="R144" s="75">
        <f>IFERROR(VLOOKUP(A144,'Customer Details'!$A$4:$C$11,3,FALSE),"")</f>
        <v>0</v>
      </c>
    </row>
    <row r="145" spans="1:18" ht="12" customHeight="1" x14ac:dyDescent="0.25">
      <c r="A145" s="2" t="s">
        <v>111</v>
      </c>
      <c r="B145" s="4">
        <v>9146267</v>
      </c>
      <c r="C145" s="3" t="s">
        <v>312</v>
      </c>
      <c r="D145" s="2">
        <v>1</v>
      </c>
      <c r="E145" s="2" t="s">
        <v>545</v>
      </c>
      <c r="F145" s="28">
        <v>71.34320000000001</v>
      </c>
      <c r="G145" s="28">
        <f t="shared" si="25"/>
        <v>78.477520000000013</v>
      </c>
      <c r="H145" s="28">
        <f t="shared" si="26"/>
        <v>71.34320000000001</v>
      </c>
      <c r="I145" s="28">
        <f t="shared" si="28"/>
        <v>78.477520000000013</v>
      </c>
      <c r="L145" s="32" t="s">
        <v>378</v>
      </c>
      <c r="M145" s="32"/>
      <c r="R145" s="75">
        <f>IFERROR(VLOOKUP(A145,'Customer Details'!$A$4:$C$11,3,FALSE),"")</f>
        <v>0</v>
      </c>
    </row>
    <row r="146" spans="1:18" ht="12" customHeight="1" x14ac:dyDescent="0.25">
      <c r="A146" s="2" t="s">
        <v>111</v>
      </c>
      <c r="B146" s="4">
        <v>1781009</v>
      </c>
      <c r="C146" s="3" t="s">
        <v>54</v>
      </c>
      <c r="D146" s="2">
        <v>1</v>
      </c>
      <c r="F146" s="28">
        <v>10.6912</v>
      </c>
      <c r="G146" s="28">
        <f t="shared" si="25"/>
        <v>11.760320000000002</v>
      </c>
      <c r="H146" s="28">
        <f t="shared" si="26"/>
        <v>10.6912</v>
      </c>
      <c r="I146" s="28">
        <f t="shared" si="28"/>
        <v>11.760320000000002</v>
      </c>
      <c r="J146" s="32" t="s">
        <v>378</v>
      </c>
      <c r="M146" s="32" t="s">
        <v>378</v>
      </c>
      <c r="R146" s="75">
        <f>IFERROR(VLOOKUP(A146,'Customer Details'!$A$4:$C$11,3,FALSE),"")</f>
        <v>0</v>
      </c>
    </row>
    <row r="147" spans="1:18" ht="12" customHeight="1" x14ac:dyDescent="0.25">
      <c r="A147" s="2" t="s">
        <v>111</v>
      </c>
      <c r="B147" s="4">
        <v>9420801</v>
      </c>
      <c r="C147" s="3" t="s">
        <v>217</v>
      </c>
      <c r="D147" s="2">
        <v>1</v>
      </c>
      <c r="F147" s="28">
        <v>29.812000000000001</v>
      </c>
      <c r="G147" s="28">
        <f t="shared" si="25"/>
        <v>32.793200000000006</v>
      </c>
      <c r="H147" s="28">
        <f t="shared" si="26"/>
        <v>29.812000000000001</v>
      </c>
      <c r="I147" s="28">
        <f t="shared" si="28"/>
        <v>32.793200000000006</v>
      </c>
      <c r="J147" s="32" t="s">
        <v>378</v>
      </c>
      <c r="L147" s="32"/>
      <c r="M147" s="32" t="s">
        <v>378</v>
      </c>
      <c r="O147" s="32" t="s">
        <v>378</v>
      </c>
      <c r="P147" s="32" t="s">
        <v>378</v>
      </c>
      <c r="R147" s="75">
        <f>IFERROR(VLOOKUP(A147,'Customer Details'!$A$4:$C$11,3,FALSE),"")</f>
        <v>0</v>
      </c>
    </row>
    <row r="148" spans="1:18" s="192" customFormat="1" ht="24" customHeight="1" x14ac:dyDescent="0.25">
      <c r="A148" s="183"/>
      <c r="B148" s="184" t="s">
        <v>436</v>
      </c>
      <c r="C148" s="185"/>
      <c r="D148" s="186"/>
      <c r="E148" s="186"/>
      <c r="F148" s="187"/>
      <c r="G148" s="187"/>
      <c r="H148" s="188"/>
      <c r="I148" s="187"/>
      <c r="J148" s="189"/>
      <c r="K148" s="189"/>
      <c r="L148" s="189"/>
      <c r="M148" s="189"/>
      <c r="N148" s="189"/>
      <c r="O148" s="189"/>
      <c r="P148" s="189"/>
      <c r="Q148" s="189"/>
      <c r="R148" s="202"/>
    </row>
    <row r="149" spans="1:18" ht="12" customHeight="1" x14ac:dyDescent="0.25">
      <c r="A149" s="2" t="s">
        <v>111</v>
      </c>
      <c r="B149" s="4">
        <v>9705414</v>
      </c>
      <c r="C149" s="3" t="s">
        <v>437</v>
      </c>
      <c r="D149" s="2">
        <v>1</v>
      </c>
      <c r="E149" s="2" t="s">
        <v>545</v>
      </c>
      <c r="F149" s="28">
        <v>55.409199999999998</v>
      </c>
      <c r="G149" s="28">
        <f t="shared" ref="G149:G152" si="29">F149*1.1</f>
        <v>60.950120000000005</v>
      </c>
      <c r="H149" s="28">
        <f t="shared" ref="H149:H152" si="30">IFERROR(F149*(1-R149),"")</f>
        <v>55.409199999999998</v>
      </c>
      <c r="I149" s="28">
        <f t="shared" si="28"/>
        <v>60.950120000000005</v>
      </c>
      <c r="J149" s="32"/>
      <c r="L149" s="32"/>
      <c r="M149" s="32" t="s">
        <v>378</v>
      </c>
      <c r="O149" s="32"/>
      <c r="P149" s="32" t="s">
        <v>378</v>
      </c>
      <c r="R149" s="75">
        <f>IFERROR(VLOOKUP(A149,'Customer Details'!$A$4:$C$11,3,FALSE),"")</f>
        <v>0</v>
      </c>
    </row>
    <row r="150" spans="1:18" ht="12" customHeight="1" x14ac:dyDescent="0.25">
      <c r="A150" s="2" t="s">
        <v>111</v>
      </c>
      <c r="B150" s="4">
        <v>9705415</v>
      </c>
      <c r="C150" s="3" t="s">
        <v>438</v>
      </c>
      <c r="D150" s="2">
        <v>1</v>
      </c>
      <c r="E150" s="2" t="s">
        <v>546</v>
      </c>
      <c r="F150" s="28">
        <v>55.409199999999998</v>
      </c>
      <c r="G150" s="28">
        <f t="shared" si="29"/>
        <v>60.950120000000005</v>
      </c>
      <c r="H150" s="28">
        <f t="shared" si="30"/>
        <v>55.409199999999998</v>
      </c>
      <c r="I150" s="28">
        <f t="shared" si="28"/>
        <v>60.950120000000005</v>
      </c>
      <c r="J150" s="32"/>
      <c r="L150" s="32"/>
      <c r="M150" s="32" t="s">
        <v>378</v>
      </c>
      <c r="O150" s="32"/>
      <c r="P150" s="32" t="s">
        <v>378</v>
      </c>
      <c r="R150" s="75">
        <f>IFERROR(VLOOKUP(A150,'Customer Details'!$A$4:$C$11,3,FALSE),"")</f>
        <v>0</v>
      </c>
    </row>
    <row r="151" spans="1:18" ht="12" customHeight="1" x14ac:dyDescent="0.25">
      <c r="A151" s="2" t="s">
        <v>111</v>
      </c>
      <c r="B151" s="4">
        <v>9706003</v>
      </c>
      <c r="C151" s="3" t="s">
        <v>439</v>
      </c>
      <c r="D151" s="2">
        <v>1</v>
      </c>
      <c r="E151" s="2" t="s">
        <v>546</v>
      </c>
      <c r="F151" s="28">
        <v>60.652000000000001</v>
      </c>
      <c r="G151" s="28">
        <f t="shared" si="29"/>
        <v>66.717200000000005</v>
      </c>
      <c r="H151" s="28">
        <f t="shared" si="30"/>
        <v>60.652000000000001</v>
      </c>
      <c r="I151" s="28">
        <f t="shared" si="28"/>
        <v>66.717200000000005</v>
      </c>
      <c r="J151" s="32"/>
      <c r="L151" s="32"/>
      <c r="M151" s="32" t="s">
        <v>378</v>
      </c>
      <c r="O151" s="32"/>
      <c r="P151" s="32" t="s">
        <v>378</v>
      </c>
      <c r="R151" s="75">
        <f>IFERROR(VLOOKUP(A151,'Customer Details'!$A$4:$C$11,3,FALSE),"")</f>
        <v>0</v>
      </c>
    </row>
    <row r="152" spans="1:18" ht="12" customHeight="1" x14ac:dyDescent="0.25">
      <c r="A152" s="2" t="s">
        <v>111</v>
      </c>
      <c r="B152" s="4">
        <v>9706004</v>
      </c>
      <c r="C152" s="3" t="s">
        <v>440</v>
      </c>
      <c r="D152" s="2">
        <v>1</v>
      </c>
      <c r="E152" s="2" t="s">
        <v>546</v>
      </c>
      <c r="F152" s="28">
        <v>60.652000000000001</v>
      </c>
      <c r="G152" s="28">
        <f t="shared" si="29"/>
        <v>66.717200000000005</v>
      </c>
      <c r="H152" s="28">
        <f t="shared" si="30"/>
        <v>60.652000000000001</v>
      </c>
      <c r="I152" s="28">
        <f t="shared" si="28"/>
        <v>66.717200000000005</v>
      </c>
      <c r="J152" s="32"/>
      <c r="L152" s="32"/>
      <c r="M152" s="32" t="s">
        <v>378</v>
      </c>
      <c r="O152" s="32"/>
      <c r="P152" s="32" t="s">
        <v>378</v>
      </c>
      <c r="R152" s="75">
        <f>IFERROR(VLOOKUP(A152,'Customer Details'!$A$4:$C$11,3,FALSE),"")</f>
        <v>0</v>
      </c>
    </row>
    <row r="153" spans="1:18" s="179" customFormat="1" ht="24" customHeight="1" x14ac:dyDescent="0.25">
      <c r="A153" s="168"/>
      <c r="B153" s="169" t="s">
        <v>22</v>
      </c>
      <c r="C153" s="170"/>
      <c r="D153" s="171"/>
      <c r="E153" s="171"/>
      <c r="F153" s="180"/>
      <c r="G153" s="180"/>
      <c r="H153" s="181"/>
      <c r="I153" s="180"/>
      <c r="J153" s="176"/>
      <c r="K153" s="176"/>
      <c r="L153" s="176"/>
      <c r="M153" s="176"/>
      <c r="N153" s="176"/>
      <c r="O153" s="176"/>
      <c r="P153" s="176"/>
      <c r="Q153" s="176"/>
      <c r="R153" s="182"/>
    </row>
    <row r="154" spans="1:18" s="192" customFormat="1" ht="24" customHeight="1" x14ac:dyDescent="0.25">
      <c r="A154" s="183"/>
      <c r="B154" s="184" t="s">
        <v>27</v>
      </c>
      <c r="C154" s="185"/>
      <c r="D154" s="186"/>
      <c r="E154" s="186"/>
      <c r="F154" s="187"/>
      <c r="G154" s="187"/>
      <c r="H154" s="188"/>
      <c r="I154" s="187"/>
      <c r="J154" s="189"/>
      <c r="K154" s="189"/>
      <c r="L154" s="189"/>
      <c r="M154" s="189"/>
      <c r="N154" s="189"/>
      <c r="O154" s="189"/>
      <c r="P154" s="189"/>
      <c r="Q154" s="189"/>
      <c r="R154" s="202"/>
    </row>
    <row r="155" spans="1:18" ht="12" customHeight="1" x14ac:dyDescent="0.25">
      <c r="A155" s="2" t="s">
        <v>111</v>
      </c>
      <c r="B155" s="4">
        <v>9500685</v>
      </c>
      <c r="C155" s="3" t="s">
        <v>257</v>
      </c>
      <c r="D155" s="2">
        <v>1</v>
      </c>
      <c r="E155" s="2" t="s">
        <v>545</v>
      </c>
      <c r="F155" s="28">
        <v>28.783999999999999</v>
      </c>
      <c r="G155" s="28">
        <f t="shared" ref="G155:G156" si="31">F155*1.1</f>
        <v>31.662400000000002</v>
      </c>
      <c r="H155" s="28">
        <f t="shared" ref="H155:H156" si="32">IFERROR(F155*(1-R155),"")</f>
        <v>28.783999999999999</v>
      </c>
      <c r="I155" s="28">
        <f t="shared" si="28"/>
        <v>31.662400000000002</v>
      </c>
      <c r="J155" s="32" t="s">
        <v>378</v>
      </c>
      <c r="K155" s="32" t="s">
        <v>378</v>
      </c>
      <c r="M155" s="32" t="s">
        <v>378</v>
      </c>
      <c r="R155" s="75">
        <f>IFERROR(VLOOKUP(A155,'Customer Details'!$A$4:$C$11,3,FALSE),"")</f>
        <v>0</v>
      </c>
    </row>
    <row r="156" spans="1:18" ht="12" customHeight="1" x14ac:dyDescent="0.25">
      <c r="A156" s="2" t="s">
        <v>111</v>
      </c>
      <c r="B156" s="4">
        <v>9410633</v>
      </c>
      <c r="C156" s="3" t="s">
        <v>66</v>
      </c>
      <c r="D156" s="2">
        <v>1</v>
      </c>
      <c r="F156" s="28">
        <v>22.410400000000003</v>
      </c>
      <c r="G156" s="28">
        <f t="shared" si="31"/>
        <v>24.651440000000004</v>
      </c>
      <c r="H156" s="28">
        <f t="shared" si="32"/>
        <v>22.410400000000003</v>
      </c>
      <c r="I156" s="28">
        <f t="shared" si="28"/>
        <v>24.651440000000004</v>
      </c>
      <c r="J156" s="32" t="s">
        <v>378</v>
      </c>
      <c r="K156" s="32" t="s">
        <v>378</v>
      </c>
      <c r="M156" s="32" t="s">
        <v>378</v>
      </c>
      <c r="R156" s="75">
        <f>IFERROR(VLOOKUP(A156,'Customer Details'!$A$4:$C$11,3,FALSE),"")</f>
        <v>0</v>
      </c>
    </row>
    <row r="157" spans="1:18" s="192" customFormat="1" ht="24" customHeight="1" x14ac:dyDescent="0.25">
      <c r="A157" s="183"/>
      <c r="B157" s="184" t="s">
        <v>498</v>
      </c>
      <c r="C157" s="185"/>
      <c r="D157" s="186"/>
      <c r="E157" s="186"/>
      <c r="F157" s="187"/>
      <c r="G157" s="187"/>
      <c r="H157" s="188"/>
      <c r="I157" s="187"/>
      <c r="J157" s="189"/>
      <c r="K157" s="189"/>
      <c r="L157" s="189"/>
      <c r="M157" s="189"/>
      <c r="N157" s="189"/>
      <c r="O157" s="189"/>
      <c r="P157" s="189"/>
      <c r="Q157" s="189"/>
      <c r="R157" s="202"/>
    </row>
    <row r="158" spans="1:18" ht="12" customHeight="1" x14ac:dyDescent="0.25">
      <c r="A158" s="2" t="s">
        <v>111</v>
      </c>
      <c r="B158" s="4">
        <v>9410635</v>
      </c>
      <c r="C158" s="3" t="s">
        <v>210</v>
      </c>
      <c r="D158" s="2">
        <v>1</v>
      </c>
      <c r="E158" s="2" t="s">
        <v>546</v>
      </c>
      <c r="F158" s="28">
        <v>22.410400000000003</v>
      </c>
      <c r="G158" s="28">
        <f t="shared" ref="G158:G162" si="33">F158*1.1</f>
        <v>24.651440000000004</v>
      </c>
      <c r="H158" s="28">
        <f t="shared" ref="H158:H162" si="34">IFERROR(F158*(1-R158),"")</f>
        <v>22.410400000000003</v>
      </c>
      <c r="I158" s="28">
        <f t="shared" si="28"/>
        <v>24.651440000000004</v>
      </c>
      <c r="J158" s="32" t="s">
        <v>378</v>
      </c>
      <c r="K158" s="32" t="s">
        <v>378</v>
      </c>
      <c r="M158" s="32" t="s">
        <v>378</v>
      </c>
      <c r="R158" s="75">
        <f>IFERROR(VLOOKUP(A158,'Customer Details'!$A$4:$C$11,3,FALSE),"")</f>
        <v>0</v>
      </c>
    </row>
    <row r="159" spans="1:18" ht="12" customHeight="1" x14ac:dyDescent="0.25">
      <c r="A159" s="2" t="s">
        <v>111</v>
      </c>
      <c r="B159" s="4">
        <v>9410633</v>
      </c>
      <c r="C159" s="3" t="s">
        <v>138</v>
      </c>
      <c r="D159" s="2">
        <v>1</v>
      </c>
      <c r="F159" s="28">
        <v>22.410400000000003</v>
      </c>
      <c r="G159" s="28">
        <f t="shared" si="33"/>
        <v>24.651440000000004</v>
      </c>
      <c r="H159" s="28">
        <f t="shared" si="34"/>
        <v>22.410400000000003</v>
      </c>
      <c r="I159" s="28">
        <f t="shared" si="28"/>
        <v>24.651440000000004</v>
      </c>
      <c r="J159" s="32" t="s">
        <v>378</v>
      </c>
      <c r="K159" s="32" t="s">
        <v>378</v>
      </c>
      <c r="M159" s="32" t="s">
        <v>378</v>
      </c>
      <c r="R159" s="75">
        <f>IFERROR(VLOOKUP(A159,'Customer Details'!$A$4:$C$11,3,FALSE),"")</f>
        <v>0</v>
      </c>
    </row>
    <row r="160" spans="1:18" ht="12" customHeight="1" x14ac:dyDescent="0.25">
      <c r="A160" s="2" t="s">
        <v>111</v>
      </c>
      <c r="B160" s="4">
        <v>9028665</v>
      </c>
      <c r="C160" s="3" t="s">
        <v>92</v>
      </c>
      <c r="D160" s="2">
        <v>1</v>
      </c>
      <c r="E160" s="2" t="s">
        <v>545</v>
      </c>
      <c r="F160" s="28">
        <v>1.1308</v>
      </c>
      <c r="G160" s="28">
        <f t="shared" si="33"/>
        <v>1.2438800000000001</v>
      </c>
      <c r="H160" s="28">
        <f t="shared" si="34"/>
        <v>1.1308</v>
      </c>
      <c r="I160" s="28">
        <f t="shared" si="28"/>
        <v>1.2438800000000001</v>
      </c>
      <c r="J160" s="32" t="s">
        <v>378</v>
      </c>
      <c r="K160" s="32" t="s">
        <v>378</v>
      </c>
      <c r="M160" s="32" t="s">
        <v>378</v>
      </c>
      <c r="P160" s="32" t="s">
        <v>378</v>
      </c>
      <c r="R160" s="75">
        <f>IFERROR(VLOOKUP(A160,'Customer Details'!$A$4:$C$11,3,FALSE),"")</f>
        <v>0</v>
      </c>
    </row>
    <row r="161" spans="1:18" ht="12" customHeight="1" x14ac:dyDescent="0.25">
      <c r="A161" s="2" t="s">
        <v>111</v>
      </c>
      <c r="B161" s="4">
        <v>1781030</v>
      </c>
      <c r="C161" s="3" t="s">
        <v>93</v>
      </c>
      <c r="D161" s="2">
        <v>1</v>
      </c>
      <c r="E161" s="2" t="s">
        <v>545</v>
      </c>
      <c r="F161" s="28">
        <v>5.3456000000000001</v>
      </c>
      <c r="G161" s="28">
        <f t="shared" si="33"/>
        <v>5.8801600000000009</v>
      </c>
      <c r="H161" s="28">
        <f t="shared" si="34"/>
        <v>5.3456000000000001</v>
      </c>
      <c r="I161" s="28">
        <f t="shared" si="28"/>
        <v>5.8801600000000009</v>
      </c>
      <c r="J161" s="32" t="s">
        <v>378</v>
      </c>
      <c r="K161" s="32" t="s">
        <v>378</v>
      </c>
      <c r="M161" s="32" t="s">
        <v>378</v>
      </c>
      <c r="P161" s="32" t="s">
        <v>378</v>
      </c>
      <c r="R161" s="75">
        <f>IFERROR(VLOOKUP(A161,'Customer Details'!$A$4:$C$11,3,FALSE),"")</f>
        <v>0</v>
      </c>
    </row>
    <row r="162" spans="1:18" ht="12" customHeight="1" x14ac:dyDescent="0.25">
      <c r="A162" s="2" t="s">
        <v>111</v>
      </c>
      <c r="B162" s="4">
        <v>9430603</v>
      </c>
      <c r="C162" s="3" t="s">
        <v>410</v>
      </c>
      <c r="D162" s="2">
        <v>1</v>
      </c>
      <c r="E162" s="2" t="s">
        <v>546</v>
      </c>
      <c r="F162" s="28">
        <v>116.06120000000001</v>
      </c>
      <c r="G162" s="28">
        <f t="shared" si="33"/>
        <v>127.66732000000003</v>
      </c>
      <c r="H162" s="28">
        <f t="shared" si="34"/>
        <v>116.06120000000001</v>
      </c>
      <c r="I162" s="28">
        <f t="shared" si="28"/>
        <v>127.66732000000003</v>
      </c>
      <c r="L162" s="32" t="s">
        <v>378</v>
      </c>
      <c r="O162" s="32" t="s">
        <v>378</v>
      </c>
      <c r="R162" s="75">
        <f>IFERROR(VLOOKUP(A162,'Customer Details'!$A$4:$C$11,3,FALSE),"")</f>
        <v>0</v>
      </c>
    </row>
    <row r="163" spans="1:18" s="179" customFormat="1" ht="24" customHeight="1" x14ac:dyDescent="0.25">
      <c r="A163" s="168"/>
      <c r="B163" s="169" t="s">
        <v>524</v>
      </c>
      <c r="C163" s="170"/>
      <c r="D163" s="171"/>
      <c r="E163" s="171"/>
      <c r="F163" s="180"/>
      <c r="G163" s="180"/>
      <c r="H163" s="181"/>
      <c r="I163" s="180"/>
      <c r="J163" s="176"/>
      <c r="K163" s="176"/>
      <c r="L163" s="176"/>
      <c r="M163" s="176"/>
      <c r="N163" s="176"/>
      <c r="O163" s="176"/>
      <c r="P163" s="176"/>
      <c r="Q163" s="176"/>
      <c r="R163" s="182" t="str">
        <f>IFERROR(VLOOKUP(A163,'Customer Details'!$A$4:$C$11,3,FALSE),"")</f>
        <v/>
      </c>
    </row>
    <row r="164" spans="1:18" s="11" customFormat="1" ht="12" customHeight="1" x14ac:dyDescent="0.25">
      <c r="A164" s="2" t="s">
        <v>111</v>
      </c>
      <c r="B164" s="13">
        <v>9018685</v>
      </c>
      <c r="C164" s="3" t="s">
        <v>360</v>
      </c>
      <c r="D164" s="2">
        <v>1</v>
      </c>
      <c r="E164" s="2"/>
      <c r="F164" s="28">
        <v>13.878</v>
      </c>
      <c r="G164" s="28">
        <f t="shared" ref="G164:G172" si="35">F164*1.1</f>
        <v>15.2658</v>
      </c>
      <c r="H164" s="28">
        <f t="shared" ref="H164:H172" si="36">IFERROR(F164*(1-R164),"")</f>
        <v>13.878</v>
      </c>
      <c r="I164" s="28">
        <f t="shared" si="28"/>
        <v>15.2658</v>
      </c>
      <c r="J164" s="32" t="s">
        <v>378</v>
      </c>
      <c r="K164" s="32" t="s">
        <v>378</v>
      </c>
      <c r="L164" s="14"/>
      <c r="M164" s="14"/>
      <c r="N164" s="14"/>
      <c r="O164" s="14"/>
      <c r="P164" s="14"/>
      <c r="Q164" s="14"/>
      <c r="R164" s="82">
        <f>IFERROR(VLOOKUP(A164,'Customer Details'!$A$4:$C$11,3,FALSE),"")</f>
        <v>0</v>
      </c>
    </row>
    <row r="165" spans="1:18" s="11" customFormat="1" ht="12" customHeight="1" x14ac:dyDescent="0.25">
      <c r="A165" s="2" t="s">
        <v>111</v>
      </c>
      <c r="B165" s="13">
        <v>9014834</v>
      </c>
      <c r="C165" s="3" t="s">
        <v>361</v>
      </c>
      <c r="D165" s="2">
        <v>1</v>
      </c>
      <c r="E165" s="2"/>
      <c r="F165" s="28">
        <v>42.559199999999997</v>
      </c>
      <c r="G165" s="28">
        <f t="shared" si="35"/>
        <v>46.81512</v>
      </c>
      <c r="H165" s="28">
        <f t="shared" si="36"/>
        <v>42.559199999999997</v>
      </c>
      <c r="I165" s="28">
        <f t="shared" si="28"/>
        <v>46.81512</v>
      </c>
      <c r="J165" s="32" t="s">
        <v>378</v>
      </c>
      <c r="K165" s="32" t="s">
        <v>378</v>
      </c>
      <c r="L165" s="14"/>
      <c r="M165" s="14"/>
      <c r="N165" s="14"/>
      <c r="O165" s="14"/>
      <c r="P165" s="14"/>
      <c r="Q165" s="14"/>
      <c r="R165" s="82">
        <f>IFERROR(VLOOKUP(A165,'Customer Details'!$A$4:$C$11,3,FALSE),"")</f>
        <v>0</v>
      </c>
    </row>
    <row r="166" spans="1:18" s="11" customFormat="1" ht="12" customHeight="1" x14ac:dyDescent="0.25">
      <c r="A166" s="2" t="s">
        <v>111</v>
      </c>
      <c r="B166" s="13">
        <v>9018608</v>
      </c>
      <c r="C166" s="3" t="s">
        <v>669</v>
      </c>
      <c r="D166" s="2">
        <v>1</v>
      </c>
      <c r="E166" s="2"/>
      <c r="F166" s="28">
        <v>16.036799999999999</v>
      </c>
      <c r="G166" s="28">
        <f t="shared" si="35"/>
        <v>17.64048</v>
      </c>
      <c r="H166" s="28">
        <f t="shared" si="36"/>
        <v>16.036799999999999</v>
      </c>
      <c r="I166" s="28">
        <f t="shared" si="28"/>
        <v>17.64048</v>
      </c>
      <c r="J166" s="32" t="s">
        <v>378</v>
      </c>
      <c r="K166" s="32" t="s">
        <v>378</v>
      </c>
      <c r="L166" s="14"/>
      <c r="M166" s="14"/>
      <c r="N166" s="14"/>
      <c r="O166" s="14"/>
      <c r="P166" s="14"/>
      <c r="Q166" s="14"/>
      <c r="R166" s="82">
        <f>IFERROR(VLOOKUP(A166,'Customer Details'!$A$4:$C$11,3,FALSE),"")</f>
        <v>0</v>
      </c>
    </row>
    <row r="167" spans="1:18" s="11" customFormat="1" ht="12" customHeight="1" x14ac:dyDescent="0.25">
      <c r="A167" s="49" t="s">
        <v>111</v>
      </c>
      <c r="B167" s="23">
        <v>9018621</v>
      </c>
      <c r="C167" s="3" t="s">
        <v>664</v>
      </c>
      <c r="D167" s="2">
        <v>1</v>
      </c>
      <c r="E167" s="2"/>
      <c r="F167" s="28">
        <v>63.838800000000006</v>
      </c>
      <c r="G167" s="28">
        <f t="shared" si="35"/>
        <v>70.222680000000011</v>
      </c>
      <c r="H167" s="28">
        <f t="shared" si="36"/>
        <v>63.838800000000006</v>
      </c>
      <c r="I167" s="28">
        <f t="shared" si="28"/>
        <v>70.222680000000011</v>
      </c>
      <c r="J167" s="32" t="s">
        <v>378</v>
      </c>
      <c r="K167" s="32" t="s">
        <v>378</v>
      </c>
      <c r="L167" s="14"/>
      <c r="M167" s="14"/>
      <c r="N167" s="14"/>
      <c r="O167" s="14"/>
      <c r="P167" s="14"/>
      <c r="Q167" s="14"/>
      <c r="R167" s="82">
        <f>IFERROR(VLOOKUP(A167,'Customer Details'!$A$4:$C$11,3,FALSE),"")</f>
        <v>0</v>
      </c>
    </row>
    <row r="168" spans="1:18" s="11" customFormat="1" ht="12" customHeight="1" x14ac:dyDescent="0.25">
      <c r="A168" s="49" t="s">
        <v>111</v>
      </c>
      <c r="B168" s="23">
        <v>9013263</v>
      </c>
      <c r="C168" s="3" t="s">
        <v>362</v>
      </c>
      <c r="D168" s="2">
        <v>1</v>
      </c>
      <c r="E168" s="2" t="s">
        <v>546</v>
      </c>
      <c r="F168" s="28">
        <v>5.3456000000000001</v>
      </c>
      <c r="G168" s="28">
        <f t="shared" si="35"/>
        <v>5.8801600000000009</v>
      </c>
      <c r="H168" s="28">
        <f t="shared" si="36"/>
        <v>5.3456000000000001</v>
      </c>
      <c r="I168" s="28">
        <f t="shared" si="28"/>
        <v>5.8801600000000009</v>
      </c>
      <c r="J168" s="32" t="s">
        <v>378</v>
      </c>
      <c r="K168" s="32" t="s">
        <v>378</v>
      </c>
      <c r="L168" s="14"/>
      <c r="M168" s="14"/>
      <c r="N168" s="14"/>
      <c r="O168" s="14"/>
      <c r="P168" s="14"/>
      <c r="Q168" s="14"/>
      <c r="R168" s="82">
        <f>IFERROR(VLOOKUP(A168,'Customer Details'!$A$4:$C$11,3,FALSE),"")</f>
        <v>0</v>
      </c>
    </row>
    <row r="169" spans="1:18" s="11" customFormat="1" ht="12" customHeight="1" x14ac:dyDescent="0.25">
      <c r="A169" s="49" t="s">
        <v>111</v>
      </c>
      <c r="B169" s="23">
        <v>9018625</v>
      </c>
      <c r="C169" s="3" t="s">
        <v>363</v>
      </c>
      <c r="D169" s="2">
        <v>1</v>
      </c>
      <c r="E169" s="2" t="s">
        <v>545</v>
      </c>
      <c r="F169" s="28">
        <v>7.5044000000000004</v>
      </c>
      <c r="G169" s="28">
        <f t="shared" si="35"/>
        <v>8.2548400000000015</v>
      </c>
      <c r="H169" s="28">
        <f t="shared" si="36"/>
        <v>7.5044000000000004</v>
      </c>
      <c r="I169" s="28">
        <f t="shared" si="28"/>
        <v>8.2548400000000015</v>
      </c>
      <c r="J169" s="32" t="s">
        <v>378</v>
      </c>
      <c r="K169" s="32" t="s">
        <v>378</v>
      </c>
      <c r="L169" s="14"/>
      <c r="M169" s="14"/>
      <c r="N169" s="14"/>
      <c r="O169" s="14"/>
      <c r="P169" s="14"/>
      <c r="Q169" s="14"/>
      <c r="R169" s="82">
        <f>IFERROR(VLOOKUP(A169,'Customer Details'!$A$4:$C$11,3,FALSE),"")</f>
        <v>0</v>
      </c>
    </row>
    <row r="170" spans="1:18" s="11" customFormat="1" ht="12" customHeight="1" x14ac:dyDescent="0.25">
      <c r="A170" s="49" t="s">
        <v>111</v>
      </c>
      <c r="B170" s="23">
        <v>9016736</v>
      </c>
      <c r="C170" s="3" t="s">
        <v>364</v>
      </c>
      <c r="D170" s="2">
        <v>1</v>
      </c>
      <c r="E170" s="2" t="s">
        <v>545</v>
      </c>
      <c r="F170" s="28">
        <v>7.5044000000000004</v>
      </c>
      <c r="G170" s="28">
        <f t="shared" si="35"/>
        <v>8.2548400000000015</v>
      </c>
      <c r="H170" s="28">
        <f t="shared" si="36"/>
        <v>7.5044000000000004</v>
      </c>
      <c r="I170" s="28">
        <f t="shared" si="28"/>
        <v>8.2548400000000015</v>
      </c>
      <c r="J170" s="32" t="s">
        <v>378</v>
      </c>
      <c r="K170" s="32" t="s">
        <v>378</v>
      </c>
      <c r="L170" s="14"/>
      <c r="M170" s="14"/>
      <c r="N170" s="14"/>
      <c r="O170" s="14"/>
      <c r="P170" s="14"/>
      <c r="Q170" s="14"/>
      <c r="R170" s="82">
        <f>IFERROR(VLOOKUP(A170,'Customer Details'!$A$4:$C$11,3,FALSE),"")</f>
        <v>0</v>
      </c>
    </row>
    <row r="171" spans="1:18" s="11" customFormat="1" ht="12" customHeight="1" x14ac:dyDescent="0.25">
      <c r="A171" s="49" t="s">
        <v>111</v>
      </c>
      <c r="B171" s="23">
        <v>9018623</v>
      </c>
      <c r="C171" s="3" t="s">
        <v>365</v>
      </c>
      <c r="D171" s="2">
        <v>1</v>
      </c>
      <c r="E171" s="2" t="s">
        <v>545</v>
      </c>
      <c r="F171" s="28">
        <v>6.4763999999999999</v>
      </c>
      <c r="G171" s="28">
        <f t="shared" si="35"/>
        <v>7.1240400000000008</v>
      </c>
      <c r="H171" s="28">
        <f t="shared" si="36"/>
        <v>6.4763999999999999</v>
      </c>
      <c r="I171" s="28">
        <f t="shared" si="28"/>
        <v>7.1240400000000008</v>
      </c>
      <c r="J171" s="32" t="s">
        <v>378</v>
      </c>
      <c r="K171" s="32" t="s">
        <v>378</v>
      </c>
      <c r="L171" s="14"/>
      <c r="M171" s="14"/>
      <c r="N171" s="14"/>
      <c r="O171" s="14"/>
      <c r="P171" s="14"/>
      <c r="Q171" s="14"/>
      <c r="R171" s="82">
        <f>IFERROR(VLOOKUP(A171,'Customer Details'!$A$4:$C$11,3,FALSE),"")</f>
        <v>0</v>
      </c>
    </row>
    <row r="172" spans="1:18" s="11" customFormat="1" ht="12" customHeight="1" x14ac:dyDescent="0.25">
      <c r="A172" s="49" t="s">
        <v>111</v>
      </c>
      <c r="B172" s="23">
        <v>9018624</v>
      </c>
      <c r="C172" s="3" t="s">
        <v>366</v>
      </c>
      <c r="D172" s="2">
        <v>1</v>
      </c>
      <c r="E172" s="2" t="s">
        <v>545</v>
      </c>
      <c r="F172" s="28">
        <v>8.5324000000000009</v>
      </c>
      <c r="G172" s="28">
        <f t="shared" si="35"/>
        <v>9.3856400000000022</v>
      </c>
      <c r="H172" s="28">
        <f t="shared" si="36"/>
        <v>8.5324000000000009</v>
      </c>
      <c r="I172" s="28">
        <f t="shared" si="28"/>
        <v>9.3856400000000022</v>
      </c>
      <c r="J172" s="32" t="s">
        <v>378</v>
      </c>
      <c r="K172" s="32" t="s">
        <v>378</v>
      </c>
      <c r="L172" s="14"/>
      <c r="M172" s="14"/>
      <c r="N172" s="14"/>
      <c r="O172" s="14"/>
      <c r="P172" s="14"/>
      <c r="Q172" s="14"/>
      <c r="R172" s="82">
        <f>IFERROR(VLOOKUP(A172,'Customer Details'!$A$4:$C$11,3,FALSE),"")</f>
        <v>0</v>
      </c>
    </row>
    <row r="173" spans="1:18" s="179" customFormat="1" ht="24" customHeight="1" x14ac:dyDescent="0.25">
      <c r="A173" s="168"/>
      <c r="B173" s="169" t="s">
        <v>398</v>
      </c>
      <c r="C173" s="170"/>
      <c r="D173" s="171"/>
      <c r="E173" s="171"/>
      <c r="F173" s="180"/>
      <c r="G173" s="180"/>
      <c r="H173" s="181"/>
      <c r="I173" s="180"/>
      <c r="J173" s="176"/>
      <c r="K173" s="176"/>
      <c r="L173" s="176"/>
      <c r="M173" s="176"/>
      <c r="N173" s="176"/>
      <c r="O173" s="176"/>
      <c r="P173" s="176"/>
      <c r="Q173" s="176"/>
      <c r="R173" s="182" t="str">
        <f>IFERROR(VLOOKUP(A173,'Customer Details'!$A$4:$C$11,3,FALSE),"")</f>
        <v/>
      </c>
    </row>
    <row r="174" spans="1:18" s="192" customFormat="1" ht="24" customHeight="1" x14ac:dyDescent="0.25">
      <c r="A174" s="183"/>
      <c r="B174" s="184" t="s">
        <v>23</v>
      </c>
      <c r="C174" s="185"/>
      <c r="D174" s="186"/>
      <c r="E174" s="186"/>
      <c r="F174" s="187"/>
      <c r="G174" s="187"/>
      <c r="H174" s="188"/>
      <c r="I174" s="187"/>
      <c r="J174" s="189"/>
      <c r="K174" s="189"/>
      <c r="L174" s="189"/>
      <c r="M174" s="189"/>
      <c r="N174" s="189"/>
      <c r="O174" s="189"/>
      <c r="P174" s="189"/>
      <c r="Q174" s="189"/>
      <c r="R174" s="202" t="str">
        <f>IFERROR(VLOOKUP(A174,'Customer Details'!$A$4:$C$11,3,FALSE),"")</f>
        <v/>
      </c>
    </row>
    <row r="175" spans="1:18" s="1" customFormat="1" ht="12" customHeight="1" x14ac:dyDescent="0.25">
      <c r="A175" s="49" t="s">
        <v>111</v>
      </c>
      <c r="B175" s="4">
        <v>9163030</v>
      </c>
      <c r="C175" s="3" t="s">
        <v>24</v>
      </c>
      <c r="D175" s="2">
        <v>1</v>
      </c>
      <c r="E175" s="2"/>
      <c r="F175" s="28">
        <v>55.409199999999998</v>
      </c>
      <c r="G175" s="28">
        <f t="shared" ref="G175" si="37">F175*1.1</f>
        <v>60.950120000000005</v>
      </c>
      <c r="H175" s="28">
        <f t="shared" ref="H175" si="38">IFERROR(F175*(1-R175),"")</f>
        <v>55.409199999999998</v>
      </c>
      <c r="I175" s="28">
        <f t="shared" si="28"/>
        <v>60.950120000000005</v>
      </c>
      <c r="J175" s="2"/>
      <c r="K175" s="32" t="s">
        <v>378</v>
      </c>
      <c r="L175" s="2"/>
      <c r="M175" s="2"/>
      <c r="N175" s="2"/>
      <c r="O175" s="2"/>
      <c r="P175" s="2"/>
      <c r="Q175" s="2"/>
      <c r="R175" s="75">
        <f>IFERROR(VLOOKUP(A175,'Customer Details'!$A$4:$C$11,3,FALSE),"")</f>
        <v>0</v>
      </c>
    </row>
    <row r="176" spans="1:18" s="192" customFormat="1" ht="24" customHeight="1" x14ac:dyDescent="0.25">
      <c r="A176" s="183"/>
      <c r="B176" s="184" t="s">
        <v>203</v>
      </c>
      <c r="C176" s="185"/>
      <c r="D176" s="186"/>
      <c r="E176" s="186"/>
      <c r="F176" s="187"/>
      <c r="G176" s="187"/>
      <c r="H176" s="188"/>
      <c r="I176" s="187"/>
      <c r="J176" s="189"/>
      <c r="K176" s="189"/>
      <c r="L176" s="189"/>
      <c r="M176" s="189"/>
      <c r="N176" s="189"/>
      <c r="O176" s="189"/>
      <c r="P176" s="189"/>
      <c r="Q176" s="189"/>
      <c r="R176" s="202" t="str">
        <f>IFERROR(VLOOKUP(A176,'Customer Details'!$A$4:$C$11,3,FALSE),"")</f>
        <v/>
      </c>
    </row>
    <row r="177" spans="1:18" s="11" customFormat="1" ht="12" customHeight="1" x14ac:dyDescent="0.25">
      <c r="A177" s="49" t="s">
        <v>111</v>
      </c>
      <c r="B177" s="13">
        <v>9162175</v>
      </c>
      <c r="C177" s="3" t="s">
        <v>432</v>
      </c>
      <c r="D177" s="2">
        <v>100</v>
      </c>
      <c r="E177" s="2" t="s">
        <v>546</v>
      </c>
      <c r="F177" s="28">
        <v>2.1588000000000003</v>
      </c>
      <c r="G177" s="28">
        <f t="shared" ref="G177:G179" si="39">F177*1.1</f>
        <v>2.3746800000000006</v>
      </c>
      <c r="H177" s="28">
        <f t="shared" ref="H177:H179" si="40">IFERROR(F177*(1-R177),"")</f>
        <v>2.1588000000000003</v>
      </c>
      <c r="I177" s="28">
        <f t="shared" si="28"/>
        <v>2.3746800000000006</v>
      </c>
      <c r="J177" s="2"/>
      <c r="K177" s="32" t="s">
        <v>378</v>
      </c>
      <c r="L177" s="2"/>
      <c r="M177" s="2"/>
      <c r="N177" s="2"/>
      <c r="O177" s="2"/>
      <c r="P177" s="2"/>
      <c r="Q177" s="2"/>
      <c r="R177" s="75">
        <f>IFERROR(VLOOKUP(A177,'Customer Details'!$A$4:$C$11,3,FALSE),"")</f>
        <v>0</v>
      </c>
    </row>
    <row r="178" spans="1:18" s="11" customFormat="1" ht="12" customHeight="1" x14ac:dyDescent="0.25">
      <c r="A178" s="48" t="s">
        <v>111</v>
      </c>
      <c r="B178" s="13">
        <v>9162176</v>
      </c>
      <c r="C178" s="7" t="s">
        <v>67</v>
      </c>
      <c r="D178" s="2">
        <v>100</v>
      </c>
      <c r="E178" s="2"/>
      <c r="F178" s="28">
        <v>2.1588000000000003</v>
      </c>
      <c r="G178" s="28">
        <f t="shared" si="39"/>
        <v>2.3746800000000006</v>
      </c>
      <c r="H178" s="28">
        <f t="shared" si="40"/>
        <v>2.1588000000000003</v>
      </c>
      <c r="I178" s="28">
        <f t="shared" si="28"/>
        <v>2.3746800000000006</v>
      </c>
      <c r="J178" s="2"/>
      <c r="K178" s="32" t="s">
        <v>378</v>
      </c>
      <c r="L178" s="2"/>
      <c r="M178" s="2"/>
      <c r="N178" s="2"/>
      <c r="O178" s="2"/>
      <c r="P178" s="2"/>
      <c r="Q178" s="2"/>
      <c r="R178" s="75">
        <f>IFERROR(VLOOKUP(A178,'Customer Details'!$A$4:$C$11,3,FALSE),"")</f>
        <v>0</v>
      </c>
    </row>
    <row r="179" spans="1:18" s="11" customFormat="1" ht="12" customHeight="1" x14ac:dyDescent="0.25">
      <c r="A179" s="48" t="s">
        <v>111</v>
      </c>
      <c r="B179" s="13">
        <v>9162139</v>
      </c>
      <c r="C179" s="7" t="s">
        <v>68</v>
      </c>
      <c r="D179" s="2">
        <v>100</v>
      </c>
      <c r="E179" s="2" t="s">
        <v>546</v>
      </c>
      <c r="F179" s="28">
        <v>2.1588000000000003</v>
      </c>
      <c r="G179" s="28">
        <f t="shared" si="39"/>
        <v>2.3746800000000006</v>
      </c>
      <c r="H179" s="28">
        <f t="shared" si="40"/>
        <v>2.1588000000000003</v>
      </c>
      <c r="I179" s="28">
        <f t="shared" si="28"/>
        <v>2.3746800000000006</v>
      </c>
      <c r="J179" s="2"/>
      <c r="K179" s="32" t="s">
        <v>378</v>
      </c>
      <c r="L179" s="2"/>
      <c r="M179" s="2"/>
      <c r="N179" s="2"/>
      <c r="O179" s="2"/>
      <c r="P179" s="2"/>
      <c r="Q179" s="2"/>
      <c r="R179" s="75">
        <f>IFERROR(VLOOKUP(A179,'Customer Details'!$A$4:$C$11,3,FALSE),"")</f>
        <v>0</v>
      </c>
    </row>
    <row r="180" spans="1:18" s="192" customFormat="1" ht="24" customHeight="1" x14ac:dyDescent="0.25">
      <c r="A180" s="183"/>
      <c r="B180" s="184" t="s">
        <v>399</v>
      </c>
      <c r="C180" s="185"/>
      <c r="D180" s="186"/>
      <c r="E180" s="186"/>
      <c r="F180" s="187"/>
      <c r="G180" s="187"/>
      <c r="H180" s="188"/>
      <c r="I180" s="187"/>
      <c r="J180" s="189"/>
      <c r="K180" s="189"/>
      <c r="L180" s="189"/>
      <c r="M180" s="189"/>
      <c r="N180" s="189"/>
      <c r="O180" s="189"/>
      <c r="P180" s="189"/>
      <c r="Q180" s="189"/>
      <c r="R180" s="202"/>
    </row>
    <row r="181" spans="1:18" s="11" customFormat="1" ht="12" customHeight="1" x14ac:dyDescent="0.25">
      <c r="A181" s="48" t="s">
        <v>111</v>
      </c>
      <c r="B181" s="13">
        <v>9163260</v>
      </c>
      <c r="C181" s="7" t="s">
        <v>189</v>
      </c>
      <c r="D181" s="2">
        <v>100</v>
      </c>
      <c r="E181" s="2"/>
      <c r="F181" s="28">
        <v>2.1588000000000003</v>
      </c>
      <c r="G181" s="28">
        <f t="shared" ref="G181:G185" si="41">F181*1.1</f>
        <v>2.3746800000000006</v>
      </c>
      <c r="H181" s="28">
        <f t="shared" ref="H181:H185" si="42">IFERROR(F181*(1-R181),"")</f>
        <v>2.1588000000000003</v>
      </c>
      <c r="I181" s="28">
        <f t="shared" si="28"/>
        <v>2.3746800000000006</v>
      </c>
      <c r="J181" s="2"/>
      <c r="K181" s="32" t="s">
        <v>378</v>
      </c>
      <c r="L181" s="2"/>
      <c r="M181" s="2"/>
      <c r="N181" s="2"/>
      <c r="O181" s="2"/>
      <c r="P181" s="2"/>
      <c r="Q181" s="2"/>
      <c r="R181" s="75">
        <f>IFERROR(VLOOKUP(A181,'Customer Details'!$A$4:$C$11,3,FALSE),"")</f>
        <v>0</v>
      </c>
    </row>
    <row r="182" spans="1:18" s="11" customFormat="1" ht="12" customHeight="1" x14ac:dyDescent="0.25">
      <c r="A182" s="48" t="s">
        <v>111</v>
      </c>
      <c r="B182" s="13">
        <v>9163261</v>
      </c>
      <c r="C182" s="7" t="s">
        <v>190</v>
      </c>
      <c r="D182" s="2">
        <v>100</v>
      </c>
      <c r="E182" s="2"/>
      <c r="F182" s="28">
        <v>2.1588000000000003</v>
      </c>
      <c r="G182" s="28">
        <f t="shared" si="41"/>
        <v>2.3746800000000006</v>
      </c>
      <c r="H182" s="28">
        <f t="shared" si="42"/>
        <v>2.1588000000000003</v>
      </c>
      <c r="I182" s="28">
        <f t="shared" si="28"/>
        <v>2.3746800000000006</v>
      </c>
      <c r="J182" s="2"/>
      <c r="K182" s="32" t="s">
        <v>378</v>
      </c>
      <c r="L182" s="2"/>
      <c r="M182" s="2"/>
      <c r="N182" s="2"/>
      <c r="O182" s="2"/>
      <c r="P182" s="2"/>
      <c r="Q182" s="2"/>
      <c r="R182" s="75">
        <f>IFERROR(VLOOKUP(A182,'Customer Details'!$A$4:$C$11,3,FALSE),"")</f>
        <v>0</v>
      </c>
    </row>
    <row r="183" spans="1:18" s="11" customFormat="1" ht="12" customHeight="1" x14ac:dyDescent="0.25">
      <c r="A183" s="48" t="s">
        <v>111</v>
      </c>
      <c r="B183" s="13">
        <v>9163262</v>
      </c>
      <c r="C183" s="7" t="s">
        <v>191</v>
      </c>
      <c r="D183" s="2">
        <v>100</v>
      </c>
      <c r="E183" s="2"/>
      <c r="F183" s="28">
        <v>3.2896000000000001</v>
      </c>
      <c r="G183" s="28">
        <f t="shared" si="41"/>
        <v>3.6185600000000004</v>
      </c>
      <c r="H183" s="28">
        <f t="shared" si="42"/>
        <v>3.2896000000000001</v>
      </c>
      <c r="I183" s="28">
        <f t="shared" si="28"/>
        <v>3.6185600000000004</v>
      </c>
      <c r="J183" s="2"/>
      <c r="K183" s="32" t="s">
        <v>378</v>
      </c>
      <c r="L183" s="2"/>
      <c r="M183" s="2"/>
      <c r="N183" s="2"/>
      <c r="O183" s="2"/>
      <c r="P183" s="2"/>
      <c r="Q183" s="2"/>
      <c r="R183" s="75">
        <f>IFERROR(VLOOKUP(A183,'Customer Details'!$A$4:$C$11,3,FALSE),"")</f>
        <v>0</v>
      </c>
    </row>
    <row r="184" spans="1:18" s="11" customFormat="1" ht="12" customHeight="1" x14ac:dyDescent="0.25">
      <c r="A184" s="48" t="s">
        <v>111</v>
      </c>
      <c r="B184" s="13">
        <v>9163332</v>
      </c>
      <c r="C184" s="7" t="s">
        <v>192</v>
      </c>
      <c r="D184" s="2">
        <v>100</v>
      </c>
      <c r="E184" s="2"/>
      <c r="F184" s="28">
        <v>3.2896000000000001</v>
      </c>
      <c r="G184" s="28">
        <f t="shared" si="41"/>
        <v>3.6185600000000004</v>
      </c>
      <c r="H184" s="28">
        <f t="shared" si="42"/>
        <v>3.2896000000000001</v>
      </c>
      <c r="I184" s="28">
        <f t="shared" si="28"/>
        <v>3.6185600000000004</v>
      </c>
      <c r="J184" s="2"/>
      <c r="K184" s="32" t="s">
        <v>378</v>
      </c>
      <c r="L184" s="2"/>
      <c r="M184" s="2"/>
      <c r="N184" s="2"/>
      <c r="O184" s="2"/>
      <c r="P184" s="2"/>
      <c r="Q184" s="2"/>
      <c r="R184" s="75">
        <f>IFERROR(VLOOKUP(A184,'Customer Details'!$A$4:$C$11,3,FALSE),"")</f>
        <v>0</v>
      </c>
    </row>
    <row r="185" spans="1:18" s="11" customFormat="1" ht="12" customHeight="1" x14ac:dyDescent="0.25">
      <c r="A185" s="48" t="s">
        <v>111</v>
      </c>
      <c r="B185" s="13">
        <v>9163268</v>
      </c>
      <c r="C185" s="7" t="s">
        <v>193</v>
      </c>
      <c r="D185" s="2">
        <v>100</v>
      </c>
      <c r="E185" s="2"/>
      <c r="F185" s="28">
        <v>3.2896000000000001</v>
      </c>
      <c r="G185" s="28">
        <f t="shared" si="41"/>
        <v>3.6185600000000004</v>
      </c>
      <c r="H185" s="28">
        <f t="shared" si="42"/>
        <v>3.2896000000000001</v>
      </c>
      <c r="I185" s="28">
        <f t="shared" si="28"/>
        <v>3.6185600000000004</v>
      </c>
      <c r="J185" s="2"/>
      <c r="K185" s="32" t="s">
        <v>378</v>
      </c>
      <c r="L185" s="2"/>
      <c r="M185" s="2"/>
      <c r="N185" s="2"/>
      <c r="O185" s="2"/>
      <c r="P185" s="2"/>
      <c r="Q185" s="2"/>
      <c r="R185" s="75">
        <f>IFERROR(VLOOKUP(A185,'Customer Details'!$A$4:$C$11,3,FALSE),"")</f>
        <v>0</v>
      </c>
    </row>
    <row r="186" spans="1:18" s="192" customFormat="1" ht="24" customHeight="1" x14ac:dyDescent="0.25">
      <c r="A186" s="183"/>
      <c r="B186" s="184" t="s">
        <v>186</v>
      </c>
      <c r="C186" s="185"/>
      <c r="D186" s="186"/>
      <c r="E186" s="186"/>
      <c r="F186" s="187"/>
      <c r="G186" s="187"/>
      <c r="H186" s="188"/>
      <c r="I186" s="187"/>
      <c r="J186" s="189"/>
      <c r="K186" s="189"/>
      <c r="L186" s="189"/>
      <c r="M186" s="189"/>
      <c r="N186" s="189"/>
      <c r="O186" s="189"/>
      <c r="P186" s="189"/>
      <c r="Q186" s="189"/>
      <c r="R186" s="202" t="str">
        <f>IFERROR(VLOOKUP(A186,'Customer Details'!$A$4:$C$11,3,FALSE),"")</f>
        <v/>
      </c>
    </row>
    <row r="187" spans="1:18" s="11" customFormat="1" ht="12" customHeight="1" x14ac:dyDescent="0.25">
      <c r="A187" s="48" t="s">
        <v>111</v>
      </c>
      <c r="B187" s="13">
        <v>9163251</v>
      </c>
      <c r="C187" s="7" t="s">
        <v>194</v>
      </c>
      <c r="D187" s="2">
        <v>100</v>
      </c>
      <c r="E187" s="2"/>
      <c r="F187" s="28">
        <v>1.1308</v>
      </c>
      <c r="G187" s="28">
        <f t="shared" ref="G187:G192" si="43">F187*1.1</f>
        <v>1.2438800000000001</v>
      </c>
      <c r="H187" s="28">
        <f t="shared" ref="H187:H192" si="44">IFERROR(F187*(1-R187),"")</f>
        <v>1.1308</v>
      </c>
      <c r="I187" s="28">
        <f t="shared" si="28"/>
        <v>1.2438800000000001</v>
      </c>
      <c r="J187" s="2"/>
      <c r="K187" s="32" t="s">
        <v>378</v>
      </c>
      <c r="L187" s="2"/>
      <c r="M187" s="2"/>
      <c r="N187" s="2"/>
      <c r="O187" s="2"/>
      <c r="P187" s="2"/>
      <c r="Q187" s="2"/>
      <c r="R187" s="75">
        <f>IFERROR(VLOOKUP(A187,'Customer Details'!$A$4:$C$11,3,FALSE),"")</f>
        <v>0</v>
      </c>
    </row>
    <row r="188" spans="1:18" s="11" customFormat="1" ht="12" customHeight="1" x14ac:dyDescent="0.25">
      <c r="A188" s="48" t="s">
        <v>111</v>
      </c>
      <c r="B188" s="13">
        <v>9163253</v>
      </c>
      <c r="C188" s="7" t="s">
        <v>195</v>
      </c>
      <c r="D188" s="2">
        <v>100</v>
      </c>
      <c r="E188" s="2"/>
      <c r="F188" s="28">
        <v>1.1308</v>
      </c>
      <c r="G188" s="28">
        <f t="shared" si="43"/>
        <v>1.2438800000000001</v>
      </c>
      <c r="H188" s="28">
        <f t="shared" si="44"/>
        <v>1.1308</v>
      </c>
      <c r="I188" s="28">
        <f t="shared" si="28"/>
        <v>1.2438800000000001</v>
      </c>
      <c r="J188" s="2"/>
      <c r="K188" s="32" t="s">
        <v>378</v>
      </c>
      <c r="L188" s="2"/>
      <c r="M188" s="2"/>
      <c r="N188" s="2"/>
      <c r="O188" s="2"/>
      <c r="P188" s="2"/>
      <c r="Q188" s="2"/>
      <c r="R188" s="75">
        <f>IFERROR(VLOOKUP(A188,'Customer Details'!$A$4:$C$11,3,FALSE),"")</f>
        <v>0</v>
      </c>
    </row>
    <row r="189" spans="1:18" s="11" customFormat="1" ht="12" customHeight="1" x14ac:dyDescent="0.25">
      <c r="A189" s="48" t="s">
        <v>111</v>
      </c>
      <c r="B189" s="13">
        <v>9163252</v>
      </c>
      <c r="C189" s="7" t="s">
        <v>196</v>
      </c>
      <c r="D189" s="2">
        <v>100</v>
      </c>
      <c r="E189" s="2"/>
      <c r="F189" s="28">
        <v>1.1308</v>
      </c>
      <c r="G189" s="28">
        <f t="shared" si="43"/>
        <v>1.2438800000000001</v>
      </c>
      <c r="H189" s="28">
        <f t="shared" si="44"/>
        <v>1.1308</v>
      </c>
      <c r="I189" s="28">
        <f t="shared" si="28"/>
        <v>1.2438800000000001</v>
      </c>
      <c r="J189" s="2"/>
      <c r="K189" s="32" t="s">
        <v>378</v>
      </c>
      <c r="L189" s="2"/>
      <c r="M189" s="2"/>
      <c r="N189" s="2"/>
      <c r="O189" s="2"/>
      <c r="P189" s="2"/>
      <c r="Q189" s="2"/>
      <c r="R189" s="75">
        <f>IFERROR(VLOOKUP(A189,'Customer Details'!$A$4:$C$11,3,FALSE),"")</f>
        <v>0</v>
      </c>
    </row>
    <row r="190" spans="1:18" s="11" customFormat="1" ht="12" customHeight="1" x14ac:dyDescent="0.25">
      <c r="A190" s="48" t="s">
        <v>111</v>
      </c>
      <c r="B190" s="13">
        <v>9163254</v>
      </c>
      <c r="C190" s="7" t="s">
        <v>197</v>
      </c>
      <c r="D190" s="2">
        <v>100</v>
      </c>
      <c r="E190" s="2"/>
      <c r="F190" s="28">
        <v>2.1588000000000003</v>
      </c>
      <c r="G190" s="28">
        <f t="shared" si="43"/>
        <v>2.3746800000000006</v>
      </c>
      <c r="H190" s="28">
        <f t="shared" si="44"/>
        <v>2.1588000000000003</v>
      </c>
      <c r="I190" s="28">
        <f t="shared" si="28"/>
        <v>2.3746800000000006</v>
      </c>
      <c r="J190" s="2"/>
      <c r="K190" s="32" t="s">
        <v>378</v>
      </c>
      <c r="L190" s="2"/>
      <c r="M190" s="2"/>
      <c r="N190" s="2"/>
      <c r="O190" s="2"/>
      <c r="P190" s="2"/>
      <c r="Q190" s="2"/>
      <c r="R190" s="75">
        <f>IFERROR(VLOOKUP(A190,'Customer Details'!$A$4:$C$11,3,FALSE),"")</f>
        <v>0</v>
      </c>
    </row>
    <row r="191" spans="1:18" s="11" customFormat="1" ht="12" customHeight="1" x14ac:dyDescent="0.25">
      <c r="A191" s="48" t="s">
        <v>111</v>
      </c>
      <c r="B191" s="13">
        <v>9163256</v>
      </c>
      <c r="C191" s="7" t="s">
        <v>198</v>
      </c>
      <c r="D191" s="2">
        <v>100</v>
      </c>
      <c r="E191" s="2"/>
      <c r="F191" s="28">
        <v>2.1588000000000003</v>
      </c>
      <c r="G191" s="28">
        <f t="shared" si="43"/>
        <v>2.3746800000000006</v>
      </c>
      <c r="H191" s="28">
        <f t="shared" si="44"/>
        <v>2.1588000000000003</v>
      </c>
      <c r="I191" s="28">
        <f t="shared" si="28"/>
        <v>2.3746800000000006</v>
      </c>
      <c r="J191" s="2"/>
      <c r="K191" s="32" t="s">
        <v>378</v>
      </c>
      <c r="L191" s="2"/>
      <c r="M191" s="2"/>
      <c r="N191" s="2"/>
      <c r="O191" s="2"/>
      <c r="P191" s="2"/>
      <c r="Q191" s="2"/>
      <c r="R191" s="75">
        <f>IFERROR(VLOOKUP(A191,'Customer Details'!$A$4:$C$11,3,FALSE),"")</f>
        <v>0</v>
      </c>
    </row>
    <row r="192" spans="1:18" s="11" customFormat="1" ht="12" customHeight="1" x14ac:dyDescent="0.25">
      <c r="A192" s="48" t="s">
        <v>111</v>
      </c>
      <c r="B192" s="13">
        <v>9163255</v>
      </c>
      <c r="C192" s="7" t="s">
        <v>199</v>
      </c>
      <c r="D192" s="2">
        <v>100</v>
      </c>
      <c r="E192" s="2"/>
      <c r="F192" s="28">
        <v>2.1588000000000003</v>
      </c>
      <c r="G192" s="28">
        <f t="shared" si="43"/>
        <v>2.3746800000000006</v>
      </c>
      <c r="H192" s="28">
        <f t="shared" si="44"/>
        <v>2.1588000000000003</v>
      </c>
      <c r="I192" s="28">
        <f t="shared" si="28"/>
        <v>2.3746800000000006</v>
      </c>
      <c r="J192" s="2"/>
      <c r="K192" s="32" t="s">
        <v>378</v>
      </c>
      <c r="L192" s="2"/>
      <c r="M192" s="2"/>
      <c r="N192" s="2"/>
      <c r="O192" s="2"/>
      <c r="P192" s="2"/>
      <c r="Q192" s="2"/>
      <c r="R192" s="75">
        <f>IFERROR(VLOOKUP(A192,'Customer Details'!$A$4:$C$11,3,FALSE),"")</f>
        <v>0</v>
      </c>
    </row>
    <row r="193" spans="1:18" s="192" customFormat="1" ht="24" customHeight="1" x14ac:dyDescent="0.25">
      <c r="A193" s="183"/>
      <c r="B193" s="184" t="s">
        <v>25</v>
      </c>
      <c r="C193" s="185"/>
      <c r="D193" s="186"/>
      <c r="E193" s="186"/>
      <c r="F193" s="187"/>
      <c r="G193" s="187"/>
      <c r="H193" s="188"/>
      <c r="I193" s="187"/>
      <c r="J193" s="189"/>
      <c r="K193" s="189"/>
      <c r="L193" s="189"/>
      <c r="M193" s="189"/>
      <c r="N193" s="189"/>
      <c r="O193" s="189"/>
      <c r="P193" s="189"/>
      <c r="Q193" s="189"/>
      <c r="R193" s="202" t="str">
        <f>IFERROR(VLOOKUP(A193,'Customer Details'!$A$4:$C$11,3,FALSE),"")</f>
        <v/>
      </c>
    </row>
    <row r="194" spans="1:18" s="11" customFormat="1" ht="11.25" customHeight="1" x14ac:dyDescent="0.25">
      <c r="A194" s="48" t="s">
        <v>111</v>
      </c>
      <c r="B194" s="13">
        <v>1781003</v>
      </c>
      <c r="C194" s="7" t="s">
        <v>53</v>
      </c>
      <c r="D194" s="2">
        <v>100</v>
      </c>
      <c r="E194" s="2" t="s">
        <v>546</v>
      </c>
      <c r="F194" s="28">
        <v>2.1588000000000003</v>
      </c>
      <c r="G194" s="28">
        <f t="shared" ref="G194:G200" si="45">F194*1.1</f>
        <v>2.3746800000000006</v>
      </c>
      <c r="H194" s="28">
        <f t="shared" ref="H194:H200" si="46">IFERROR(F194*(1-R194),"")</f>
        <v>2.1588000000000003</v>
      </c>
      <c r="I194" s="28">
        <f t="shared" si="28"/>
        <v>2.3746800000000006</v>
      </c>
      <c r="J194" s="2"/>
      <c r="K194" s="32" t="s">
        <v>378</v>
      </c>
      <c r="L194" s="2"/>
      <c r="M194" s="2"/>
      <c r="N194" s="2"/>
      <c r="O194" s="2"/>
      <c r="P194" s="2"/>
      <c r="Q194" s="2"/>
      <c r="R194" s="75">
        <f>IFERROR(VLOOKUP(A194,'Customer Details'!$A$4:$C$11,3,FALSE),"")</f>
        <v>0</v>
      </c>
    </row>
    <row r="195" spans="1:18" s="11" customFormat="1" ht="11.25" customHeight="1" x14ac:dyDescent="0.25">
      <c r="A195" s="50" t="s">
        <v>111</v>
      </c>
      <c r="B195" s="13">
        <v>1781002</v>
      </c>
      <c r="C195" s="7" t="s">
        <v>52</v>
      </c>
      <c r="D195" s="2">
        <v>100</v>
      </c>
      <c r="E195" s="2"/>
      <c r="F195" s="28">
        <v>2.1588000000000003</v>
      </c>
      <c r="G195" s="28">
        <f t="shared" si="45"/>
        <v>2.3746800000000006</v>
      </c>
      <c r="H195" s="28">
        <f t="shared" si="46"/>
        <v>2.1588000000000003</v>
      </c>
      <c r="I195" s="28">
        <f t="shared" si="28"/>
        <v>2.3746800000000006</v>
      </c>
      <c r="J195" s="2"/>
      <c r="K195" s="32" t="s">
        <v>378</v>
      </c>
      <c r="L195" s="2"/>
      <c r="M195" s="2"/>
      <c r="N195" s="2"/>
      <c r="O195" s="2"/>
      <c r="P195" s="2"/>
      <c r="Q195" s="2"/>
      <c r="R195" s="75">
        <f>IFERROR(VLOOKUP(A195,'Customer Details'!$A$4:$C$11,3,FALSE),"")</f>
        <v>0</v>
      </c>
    </row>
    <row r="196" spans="1:18" s="11" customFormat="1" ht="11.25" customHeight="1" x14ac:dyDescent="0.25">
      <c r="A196" s="48" t="s">
        <v>111</v>
      </c>
      <c r="B196" s="13">
        <v>1781000</v>
      </c>
      <c r="C196" s="7" t="s">
        <v>104</v>
      </c>
      <c r="D196" s="2">
        <v>100</v>
      </c>
      <c r="E196" s="2"/>
      <c r="F196" s="28">
        <v>1.1308</v>
      </c>
      <c r="G196" s="28">
        <f t="shared" si="45"/>
        <v>1.2438800000000001</v>
      </c>
      <c r="H196" s="28">
        <f t="shared" si="46"/>
        <v>1.1308</v>
      </c>
      <c r="I196" s="28">
        <f t="shared" si="28"/>
        <v>1.2438800000000001</v>
      </c>
      <c r="J196" s="2"/>
      <c r="K196" s="32" t="s">
        <v>378</v>
      </c>
      <c r="L196" s="2"/>
      <c r="M196" s="2"/>
      <c r="N196" s="2"/>
      <c r="O196" s="2"/>
      <c r="P196" s="2"/>
      <c r="Q196" s="2"/>
      <c r="R196" s="75">
        <f>IFERROR(VLOOKUP(A196,'Customer Details'!$A$4:$C$11,3,FALSE),"")</f>
        <v>0</v>
      </c>
    </row>
    <row r="197" spans="1:18" s="11" customFormat="1" ht="11.25" customHeight="1" x14ac:dyDescent="0.25">
      <c r="A197" s="48" t="s">
        <v>111</v>
      </c>
      <c r="B197" s="13">
        <v>9162136</v>
      </c>
      <c r="C197" s="7" t="s">
        <v>49</v>
      </c>
      <c r="D197" s="2">
        <v>100</v>
      </c>
      <c r="E197" s="2" t="s">
        <v>546</v>
      </c>
      <c r="F197" s="28">
        <v>2.1588000000000003</v>
      </c>
      <c r="G197" s="28">
        <f t="shared" si="45"/>
        <v>2.3746800000000006</v>
      </c>
      <c r="H197" s="28">
        <f t="shared" si="46"/>
        <v>2.1588000000000003</v>
      </c>
      <c r="I197" s="28">
        <f t="shared" si="28"/>
        <v>2.3746800000000006</v>
      </c>
      <c r="J197" s="2"/>
      <c r="K197" s="32" t="s">
        <v>378</v>
      </c>
      <c r="L197" s="2"/>
      <c r="M197" s="2"/>
      <c r="N197" s="2"/>
      <c r="O197" s="2"/>
      <c r="P197" s="2"/>
      <c r="Q197" s="2"/>
      <c r="R197" s="75">
        <f>IFERROR(VLOOKUP(A197,'Customer Details'!$A$4:$C$11,3,FALSE),"")</f>
        <v>0</v>
      </c>
    </row>
    <row r="198" spans="1:18" s="11" customFormat="1" ht="11.25" customHeight="1" x14ac:dyDescent="0.25">
      <c r="A198" s="48" t="s">
        <v>111</v>
      </c>
      <c r="B198" s="13">
        <v>9162137</v>
      </c>
      <c r="C198" s="7" t="s">
        <v>50</v>
      </c>
      <c r="D198" s="2">
        <v>100</v>
      </c>
      <c r="E198" s="2"/>
      <c r="F198" s="28">
        <v>2.1588000000000003</v>
      </c>
      <c r="G198" s="28">
        <f t="shared" si="45"/>
        <v>2.3746800000000006</v>
      </c>
      <c r="H198" s="28">
        <f t="shared" si="46"/>
        <v>2.1588000000000003</v>
      </c>
      <c r="I198" s="28">
        <f t="shared" si="28"/>
        <v>2.3746800000000006</v>
      </c>
      <c r="J198" s="2"/>
      <c r="K198" s="32" t="s">
        <v>378</v>
      </c>
      <c r="L198" s="2"/>
      <c r="M198" s="2"/>
      <c r="N198" s="2"/>
      <c r="O198" s="2"/>
      <c r="P198" s="2"/>
      <c r="Q198" s="2"/>
      <c r="R198" s="75">
        <f>IFERROR(VLOOKUP(A198,'Customer Details'!$A$4:$C$11,3,FALSE),"")</f>
        <v>0</v>
      </c>
    </row>
    <row r="199" spans="1:18" s="11" customFormat="1" ht="11.25" customHeight="1" x14ac:dyDescent="0.25">
      <c r="A199" s="48" t="s">
        <v>111</v>
      </c>
      <c r="B199" s="13">
        <v>9162138</v>
      </c>
      <c r="C199" s="7" t="s">
        <v>51</v>
      </c>
      <c r="D199" s="2">
        <v>100</v>
      </c>
      <c r="E199" s="2" t="s">
        <v>546</v>
      </c>
      <c r="F199" s="28">
        <v>2.1588000000000003</v>
      </c>
      <c r="G199" s="28">
        <f t="shared" si="45"/>
        <v>2.3746800000000006</v>
      </c>
      <c r="H199" s="28">
        <f t="shared" si="46"/>
        <v>2.1588000000000003</v>
      </c>
      <c r="I199" s="28">
        <f t="shared" si="28"/>
        <v>2.3746800000000006</v>
      </c>
      <c r="J199" s="2"/>
      <c r="K199" s="32" t="s">
        <v>378</v>
      </c>
      <c r="L199" s="2"/>
      <c r="M199" s="2"/>
      <c r="N199" s="2"/>
      <c r="O199" s="2"/>
      <c r="P199" s="2"/>
      <c r="Q199" s="2"/>
      <c r="R199" s="75">
        <f>IFERROR(VLOOKUP(A199,'Customer Details'!$A$4:$C$11,3,FALSE),"")</f>
        <v>0</v>
      </c>
    </row>
    <row r="200" spans="1:18" s="11" customFormat="1" ht="11.25" customHeight="1" x14ac:dyDescent="0.25">
      <c r="A200" s="48" t="s">
        <v>111</v>
      </c>
      <c r="B200" s="13">
        <v>9162140</v>
      </c>
      <c r="C200" s="7" t="s">
        <v>103</v>
      </c>
      <c r="D200" s="2">
        <v>100</v>
      </c>
      <c r="E200" s="2"/>
      <c r="F200" s="28">
        <v>1.1308</v>
      </c>
      <c r="G200" s="28">
        <f t="shared" si="45"/>
        <v>1.2438800000000001</v>
      </c>
      <c r="H200" s="28">
        <f t="shared" si="46"/>
        <v>1.1308</v>
      </c>
      <c r="I200" s="28">
        <f t="shared" si="28"/>
        <v>1.2438800000000001</v>
      </c>
      <c r="J200" s="2"/>
      <c r="K200" s="32" t="s">
        <v>378</v>
      </c>
      <c r="L200" s="2"/>
      <c r="M200" s="2"/>
      <c r="N200" s="2"/>
      <c r="O200" s="2"/>
      <c r="P200" s="2"/>
      <c r="Q200" s="2"/>
      <c r="R200" s="75">
        <f>IFERROR(VLOOKUP(A200,'Customer Details'!$A$4:$C$11,3,FALSE),"")</f>
        <v>0</v>
      </c>
    </row>
    <row r="201" spans="1:18" s="192" customFormat="1" ht="24" customHeight="1" x14ac:dyDescent="0.25">
      <c r="A201" s="183"/>
      <c r="B201" s="184" t="s">
        <v>26</v>
      </c>
      <c r="C201" s="185"/>
      <c r="D201" s="186"/>
      <c r="E201" s="186"/>
      <c r="F201" s="187"/>
      <c r="G201" s="187"/>
      <c r="H201" s="188"/>
      <c r="I201" s="187"/>
      <c r="J201" s="189"/>
      <c r="K201" s="189"/>
      <c r="L201" s="189"/>
      <c r="M201" s="189"/>
      <c r="N201" s="189"/>
      <c r="O201" s="189"/>
      <c r="P201" s="189"/>
      <c r="Q201" s="189"/>
      <c r="R201" s="202" t="str">
        <f>IFERROR(VLOOKUP(A201,'Customer Details'!$A$4:$C$11,3,FALSE),"")</f>
        <v/>
      </c>
    </row>
    <row r="202" spans="1:18" s="11" customFormat="1" ht="12" customHeight="1" x14ac:dyDescent="0.25">
      <c r="A202" s="48" t="s">
        <v>111</v>
      </c>
      <c r="B202" s="13">
        <v>9162141</v>
      </c>
      <c r="C202" s="7" t="s">
        <v>218</v>
      </c>
      <c r="D202" s="2">
        <v>100</v>
      </c>
      <c r="E202" s="2" t="s">
        <v>546</v>
      </c>
      <c r="F202" s="28">
        <v>1.1308</v>
      </c>
      <c r="G202" s="28">
        <f t="shared" ref="G202:G206" si="47">F202*1.1</f>
        <v>1.2438800000000001</v>
      </c>
      <c r="H202" s="28">
        <f t="shared" ref="H202:H206" si="48">IFERROR(F202*(1-R202),"")</f>
        <v>1.1308</v>
      </c>
      <c r="I202" s="28">
        <f t="shared" si="28"/>
        <v>1.2438800000000001</v>
      </c>
      <c r="J202" s="2"/>
      <c r="K202" s="32" t="s">
        <v>378</v>
      </c>
      <c r="L202" s="2"/>
      <c r="M202" s="2"/>
      <c r="N202" s="2"/>
      <c r="O202" s="2"/>
      <c r="P202" s="2"/>
      <c r="Q202" s="2"/>
      <c r="R202" s="75">
        <f>IFERROR(VLOOKUP(A202,'Customer Details'!$A$4:$C$11,3,FALSE),"")</f>
        <v>0</v>
      </c>
    </row>
    <row r="203" spans="1:18" s="11" customFormat="1" ht="12" customHeight="1" x14ac:dyDescent="0.25">
      <c r="A203" s="48" t="s">
        <v>111</v>
      </c>
      <c r="B203" s="13">
        <v>9162142</v>
      </c>
      <c r="C203" s="7" t="s">
        <v>219</v>
      </c>
      <c r="D203" s="2">
        <v>100</v>
      </c>
      <c r="E203" s="2"/>
      <c r="F203" s="28">
        <v>1.1308</v>
      </c>
      <c r="G203" s="28">
        <f t="shared" si="47"/>
        <v>1.2438800000000001</v>
      </c>
      <c r="H203" s="28">
        <f t="shared" si="48"/>
        <v>1.1308</v>
      </c>
      <c r="I203" s="28">
        <f t="shared" si="28"/>
        <v>1.2438800000000001</v>
      </c>
      <c r="J203" s="2"/>
      <c r="K203" s="32" t="s">
        <v>378</v>
      </c>
      <c r="L203" s="2"/>
      <c r="M203" s="2"/>
      <c r="N203" s="2"/>
      <c r="O203" s="2"/>
      <c r="P203" s="2"/>
      <c r="Q203" s="2"/>
      <c r="R203" s="75">
        <f>IFERROR(VLOOKUP(A203,'Customer Details'!$A$4:$C$11,3,FALSE),"")</f>
        <v>0</v>
      </c>
    </row>
    <row r="204" spans="1:18" s="11" customFormat="1" ht="12" customHeight="1" x14ac:dyDescent="0.25">
      <c r="A204" s="48" t="s">
        <v>111</v>
      </c>
      <c r="B204" s="13">
        <v>9162143</v>
      </c>
      <c r="C204" s="7" t="s">
        <v>220</v>
      </c>
      <c r="D204" s="2">
        <v>100</v>
      </c>
      <c r="E204" s="2" t="s">
        <v>546</v>
      </c>
      <c r="F204" s="28">
        <v>1.1308</v>
      </c>
      <c r="G204" s="28">
        <f t="shared" si="47"/>
        <v>1.2438800000000001</v>
      </c>
      <c r="H204" s="28">
        <f t="shared" si="48"/>
        <v>1.1308</v>
      </c>
      <c r="I204" s="28">
        <f t="shared" si="28"/>
        <v>1.2438800000000001</v>
      </c>
      <c r="J204" s="2"/>
      <c r="K204" s="32" t="s">
        <v>378</v>
      </c>
      <c r="L204" s="2"/>
      <c r="M204" s="2"/>
      <c r="N204" s="2"/>
      <c r="O204" s="2"/>
      <c r="P204" s="2"/>
      <c r="Q204" s="2"/>
      <c r="R204" s="75">
        <f>IFERROR(VLOOKUP(A204,'Customer Details'!$A$4:$C$11,3,FALSE),"")</f>
        <v>0</v>
      </c>
    </row>
    <row r="205" spans="1:18" s="11" customFormat="1" ht="12" customHeight="1" x14ac:dyDescent="0.25">
      <c r="A205" s="48" t="s">
        <v>111</v>
      </c>
      <c r="B205" s="13">
        <v>9162257</v>
      </c>
      <c r="C205" s="7" t="s">
        <v>313</v>
      </c>
      <c r="D205" s="2">
        <v>100</v>
      </c>
      <c r="E205" s="2"/>
      <c r="F205" s="28">
        <v>3.2896000000000001</v>
      </c>
      <c r="G205" s="28">
        <f t="shared" si="47"/>
        <v>3.6185600000000004</v>
      </c>
      <c r="H205" s="28">
        <f t="shared" si="48"/>
        <v>3.2896000000000001</v>
      </c>
      <c r="I205" s="28">
        <f t="shared" si="28"/>
        <v>3.6185600000000004</v>
      </c>
      <c r="J205" s="2"/>
      <c r="K205" s="32" t="s">
        <v>378</v>
      </c>
      <c r="L205" s="2"/>
      <c r="M205" s="2"/>
      <c r="N205" s="2"/>
      <c r="O205" s="2"/>
      <c r="P205" s="2"/>
      <c r="Q205" s="2"/>
      <c r="R205" s="75">
        <f>IFERROR(VLOOKUP(A205,'Customer Details'!$A$4:$C$11,3,FALSE),"")</f>
        <v>0</v>
      </c>
    </row>
    <row r="206" spans="1:18" s="15" customFormat="1" ht="12" customHeight="1" x14ac:dyDescent="0.25">
      <c r="A206" s="50" t="s">
        <v>111</v>
      </c>
      <c r="B206" s="13">
        <v>9163292</v>
      </c>
      <c r="C206" s="7" t="s">
        <v>123</v>
      </c>
      <c r="D206" s="2">
        <v>100</v>
      </c>
      <c r="E206" s="2" t="s">
        <v>546</v>
      </c>
      <c r="F206" s="28">
        <v>1.1308</v>
      </c>
      <c r="G206" s="28">
        <f t="shared" si="47"/>
        <v>1.2438800000000001</v>
      </c>
      <c r="H206" s="28">
        <f t="shared" si="48"/>
        <v>1.1308</v>
      </c>
      <c r="I206" s="28">
        <f t="shared" si="28"/>
        <v>1.2438800000000001</v>
      </c>
      <c r="J206" s="2"/>
      <c r="K206" s="32" t="s">
        <v>378</v>
      </c>
      <c r="L206" s="2"/>
      <c r="M206" s="2"/>
      <c r="N206" s="2"/>
      <c r="O206" s="2"/>
      <c r="P206" s="2"/>
      <c r="Q206" s="2"/>
      <c r="R206" s="75">
        <f>IFERROR(VLOOKUP(A206,'Customer Details'!$A$4:$C$11,3,FALSE),"")</f>
        <v>0</v>
      </c>
    </row>
    <row r="207" spans="1:18" s="192" customFormat="1" ht="24" customHeight="1" x14ac:dyDescent="0.25">
      <c r="A207" s="183"/>
      <c r="B207" s="184" t="s">
        <v>400</v>
      </c>
      <c r="C207" s="185"/>
      <c r="D207" s="186"/>
      <c r="E207" s="186"/>
      <c r="F207" s="187"/>
      <c r="G207" s="187"/>
      <c r="H207" s="188"/>
      <c r="I207" s="187"/>
      <c r="J207" s="189"/>
      <c r="K207" s="189"/>
      <c r="L207" s="189"/>
      <c r="M207" s="189"/>
      <c r="N207" s="189"/>
      <c r="O207" s="189"/>
      <c r="P207" s="189"/>
      <c r="Q207" s="189"/>
      <c r="R207" s="202" t="str">
        <f>IFERROR(VLOOKUP(A207,'Customer Details'!$A$4:$C$11,3,FALSE),"")</f>
        <v/>
      </c>
    </row>
    <row r="208" spans="1:18" s="11" customFormat="1" ht="12" customHeight="1" x14ac:dyDescent="0.25">
      <c r="A208" s="48" t="s">
        <v>111</v>
      </c>
      <c r="B208" s="23">
        <v>9000903</v>
      </c>
      <c r="C208" s="7" t="s">
        <v>124</v>
      </c>
      <c r="D208" s="2">
        <v>100</v>
      </c>
      <c r="E208" s="2"/>
      <c r="F208" s="28">
        <v>5.3456000000000001</v>
      </c>
      <c r="G208" s="28">
        <f t="shared" ref="G208:G210" si="49">F208*1.1</f>
        <v>5.8801600000000009</v>
      </c>
      <c r="H208" s="28">
        <f t="shared" ref="H208:H210" si="50">IFERROR(F208*(1-R208),"")</f>
        <v>5.3456000000000001</v>
      </c>
      <c r="I208" s="28">
        <f t="shared" ref="I208:I263" si="51">IFERROR(H208*1.1,"")</f>
        <v>5.8801600000000009</v>
      </c>
      <c r="J208" s="14"/>
      <c r="K208" s="32" t="s">
        <v>378</v>
      </c>
      <c r="L208" s="14"/>
      <c r="M208" s="14"/>
      <c r="N208" s="14"/>
      <c r="O208" s="14"/>
      <c r="P208" s="14"/>
      <c r="Q208" s="14"/>
      <c r="R208" s="82">
        <f>IFERROR(VLOOKUP(A208,'Customer Details'!$A$4:$C$11,3,FALSE),"")</f>
        <v>0</v>
      </c>
    </row>
    <row r="209" spans="1:18" s="11" customFormat="1" ht="12" customHeight="1" x14ac:dyDescent="0.25">
      <c r="A209" s="48" t="s">
        <v>111</v>
      </c>
      <c r="B209" s="13">
        <v>9001552</v>
      </c>
      <c r="C209" s="3" t="s">
        <v>2</v>
      </c>
      <c r="D209" s="2">
        <v>100</v>
      </c>
      <c r="E209" s="2" t="s">
        <v>546</v>
      </c>
      <c r="F209" s="28">
        <v>2.1588000000000003</v>
      </c>
      <c r="G209" s="28">
        <f t="shared" si="49"/>
        <v>2.3746800000000006</v>
      </c>
      <c r="H209" s="28">
        <f t="shared" si="50"/>
        <v>2.1588000000000003</v>
      </c>
      <c r="I209" s="28">
        <f t="shared" si="51"/>
        <v>2.3746800000000006</v>
      </c>
      <c r="J209" s="14"/>
      <c r="K209" s="32" t="s">
        <v>378</v>
      </c>
      <c r="L209" s="14"/>
      <c r="M209" s="14"/>
      <c r="N209" s="14"/>
      <c r="O209" s="14"/>
      <c r="P209" s="14"/>
      <c r="Q209" s="14"/>
      <c r="R209" s="82">
        <f>IFERROR(VLOOKUP(A209,'Customer Details'!$A$4:$C$11,3,FALSE),"")</f>
        <v>0</v>
      </c>
    </row>
    <row r="210" spans="1:18" s="11" customFormat="1" ht="12" customHeight="1" x14ac:dyDescent="0.25">
      <c r="A210" s="48" t="s">
        <v>111</v>
      </c>
      <c r="B210" s="23">
        <v>9163900</v>
      </c>
      <c r="C210" s="3" t="s">
        <v>340</v>
      </c>
      <c r="D210" s="2">
        <v>100</v>
      </c>
      <c r="E210" s="2" t="s">
        <v>546</v>
      </c>
      <c r="F210" s="28">
        <v>23.438400000000001</v>
      </c>
      <c r="G210" s="28">
        <f t="shared" si="49"/>
        <v>25.782240000000005</v>
      </c>
      <c r="H210" s="28">
        <f t="shared" si="50"/>
        <v>23.438400000000001</v>
      </c>
      <c r="I210" s="28">
        <f t="shared" si="51"/>
        <v>25.782240000000005</v>
      </c>
      <c r="J210" s="14"/>
      <c r="K210" s="32" t="s">
        <v>378</v>
      </c>
      <c r="L210" s="14"/>
      <c r="M210" s="14"/>
      <c r="N210" s="14"/>
      <c r="O210" s="14"/>
      <c r="P210" s="14"/>
      <c r="Q210" s="14"/>
      <c r="R210" s="82">
        <f>IFERROR(VLOOKUP(A210,'Customer Details'!$A$4:$C$11,3,FALSE),"")</f>
        <v>0</v>
      </c>
    </row>
    <row r="211" spans="1:18" s="192" customFormat="1" ht="24" customHeight="1" x14ac:dyDescent="0.25">
      <c r="A211" s="183"/>
      <c r="B211" s="184" t="s">
        <v>401</v>
      </c>
      <c r="C211" s="185"/>
      <c r="D211" s="186"/>
      <c r="E211" s="186"/>
      <c r="F211" s="187"/>
      <c r="G211" s="187"/>
      <c r="H211" s="188"/>
      <c r="I211" s="187"/>
      <c r="J211" s="189"/>
      <c r="K211" s="189"/>
      <c r="L211" s="189"/>
      <c r="M211" s="189"/>
      <c r="N211" s="189"/>
      <c r="O211" s="189"/>
      <c r="P211" s="189"/>
      <c r="Q211" s="189"/>
      <c r="R211" s="202" t="str">
        <f>IFERROR(VLOOKUP(A211,'Customer Details'!$A$4:$C$11,3,FALSE),"")</f>
        <v/>
      </c>
    </row>
    <row r="212" spans="1:18" s="12" customFormat="1" ht="12" customHeight="1" x14ac:dyDescent="0.25">
      <c r="A212" s="14" t="s">
        <v>111</v>
      </c>
      <c r="B212" s="13">
        <v>9162144</v>
      </c>
      <c r="C212" s="7" t="s">
        <v>112</v>
      </c>
      <c r="D212" s="14">
        <v>1</v>
      </c>
      <c r="E212" s="14"/>
      <c r="F212" s="28">
        <v>8.5324000000000009</v>
      </c>
      <c r="G212" s="28">
        <f t="shared" ref="G212:G215" si="52">F212*1.1</f>
        <v>9.3856400000000022</v>
      </c>
      <c r="H212" s="28">
        <f t="shared" ref="H212:H215" si="53">IFERROR(F212*(1-R212),"")</f>
        <v>8.5324000000000009</v>
      </c>
      <c r="I212" s="28">
        <f t="shared" si="51"/>
        <v>9.3856400000000022</v>
      </c>
      <c r="J212" s="14"/>
      <c r="K212" s="32" t="s">
        <v>378</v>
      </c>
      <c r="L212" s="14"/>
      <c r="M212" s="14"/>
      <c r="N212" s="14"/>
      <c r="O212" s="14"/>
      <c r="P212" s="14"/>
      <c r="Q212" s="14"/>
      <c r="R212" s="82">
        <f>IFERROR(VLOOKUP(A212,'Customer Details'!$A$4:$C$11,3,FALSE),"")</f>
        <v>0</v>
      </c>
    </row>
    <row r="213" spans="1:18" s="12" customFormat="1" ht="12" customHeight="1" x14ac:dyDescent="0.25">
      <c r="A213" s="14" t="s">
        <v>111</v>
      </c>
      <c r="B213" s="13">
        <v>9162145</v>
      </c>
      <c r="C213" s="7" t="s">
        <v>84</v>
      </c>
      <c r="D213" s="14">
        <v>1</v>
      </c>
      <c r="E213" s="14"/>
      <c r="F213" s="28">
        <v>10.6912</v>
      </c>
      <c r="G213" s="28">
        <f t="shared" si="52"/>
        <v>11.760320000000002</v>
      </c>
      <c r="H213" s="28">
        <f t="shared" si="53"/>
        <v>10.6912</v>
      </c>
      <c r="I213" s="28">
        <f t="shared" si="51"/>
        <v>11.760320000000002</v>
      </c>
      <c r="J213" s="14"/>
      <c r="K213" s="32" t="s">
        <v>378</v>
      </c>
      <c r="L213" s="14"/>
      <c r="M213" s="14"/>
      <c r="N213" s="14"/>
      <c r="O213" s="14"/>
      <c r="P213" s="14"/>
      <c r="Q213" s="14"/>
      <c r="R213" s="82">
        <f>IFERROR(VLOOKUP(A213,'Customer Details'!$A$4:$C$11,3,FALSE),"")</f>
        <v>0</v>
      </c>
    </row>
    <row r="214" spans="1:18" s="11" customFormat="1" ht="12" customHeight="1" x14ac:dyDescent="0.25">
      <c r="A214" s="48" t="s">
        <v>111</v>
      </c>
      <c r="B214" s="13">
        <v>9137018</v>
      </c>
      <c r="C214" s="7" t="s">
        <v>85</v>
      </c>
      <c r="D214" s="14">
        <v>1</v>
      </c>
      <c r="E214" s="14"/>
      <c r="F214" s="28">
        <v>10.6912</v>
      </c>
      <c r="G214" s="28">
        <f t="shared" si="52"/>
        <v>11.760320000000002</v>
      </c>
      <c r="H214" s="28">
        <f t="shared" si="53"/>
        <v>10.6912</v>
      </c>
      <c r="I214" s="28">
        <f t="shared" si="51"/>
        <v>11.760320000000002</v>
      </c>
      <c r="J214" s="14"/>
      <c r="K214" s="32" t="s">
        <v>378</v>
      </c>
      <c r="L214" s="14"/>
      <c r="M214" s="14"/>
      <c r="N214" s="14"/>
      <c r="O214" s="14"/>
      <c r="P214" s="14"/>
      <c r="Q214" s="14"/>
      <c r="R214" s="82">
        <f>IFERROR(VLOOKUP(A214,'Customer Details'!$A$4:$C$11,3,FALSE),"")</f>
        <v>0</v>
      </c>
    </row>
    <row r="215" spans="1:18" s="11" customFormat="1" ht="12" customHeight="1" x14ac:dyDescent="0.25">
      <c r="A215" s="48" t="s">
        <v>111</v>
      </c>
      <c r="B215" s="13">
        <v>9500736</v>
      </c>
      <c r="C215" s="3" t="s">
        <v>402</v>
      </c>
      <c r="D215" s="14">
        <v>1</v>
      </c>
      <c r="E215" s="14"/>
      <c r="F215" s="28">
        <v>7.5044000000000004</v>
      </c>
      <c r="G215" s="28">
        <f t="shared" si="52"/>
        <v>8.2548400000000015</v>
      </c>
      <c r="H215" s="28">
        <f t="shared" si="53"/>
        <v>7.5044000000000004</v>
      </c>
      <c r="I215" s="28">
        <f t="shared" si="51"/>
        <v>8.2548400000000015</v>
      </c>
      <c r="J215" s="14"/>
      <c r="K215" s="32" t="s">
        <v>378</v>
      </c>
      <c r="L215" s="14"/>
      <c r="M215" s="14"/>
      <c r="N215" s="14"/>
      <c r="O215" s="14"/>
      <c r="P215" s="14"/>
      <c r="Q215" s="14"/>
      <c r="R215" s="82">
        <f>IFERROR(VLOOKUP(A215,'Customer Details'!$A$4:$C$11,3,FALSE),"")</f>
        <v>0</v>
      </c>
    </row>
    <row r="216" spans="1:18" s="192" customFormat="1" ht="24" customHeight="1" x14ac:dyDescent="0.25">
      <c r="A216" s="183"/>
      <c r="B216" s="184" t="s">
        <v>499</v>
      </c>
      <c r="C216" s="185"/>
      <c r="D216" s="186"/>
      <c r="E216" s="186"/>
      <c r="F216" s="187"/>
      <c r="G216" s="187"/>
      <c r="H216" s="188"/>
      <c r="I216" s="187"/>
      <c r="J216" s="189"/>
      <c r="K216" s="189"/>
      <c r="L216" s="189"/>
      <c r="M216" s="189"/>
      <c r="N216" s="189"/>
      <c r="O216" s="189"/>
      <c r="P216" s="189"/>
      <c r="Q216" s="189"/>
      <c r="R216" s="202" t="str">
        <f>IFERROR(VLOOKUP(A216,'Customer Details'!$A$4:$C$11,3,FALSE),"")</f>
        <v/>
      </c>
    </row>
    <row r="217" spans="1:18" ht="12" customHeight="1" x14ac:dyDescent="0.25">
      <c r="A217" s="2" t="s">
        <v>111</v>
      </c>
      <c r="B217" s="4">
        <v>9129671</v>
      </c>
      <c r="C217" s="3" t="s">
        <v>264</v>
      </c>
      <c r="D217" s="14">
        <v>1</v>
      </c>
      <c r="E217" s="2" t="s">
        <v>545</v>
      </c>
      <c r="F217" s="28">
        <v>83.062399999999997</v>
      </c>
      <c r="G217" s="28">
        <f t="shared" ref="G217:G230" si="54">F217*1.1</f>
        <v>91.368639999999999</v>
      </c>
      <c r="H217" s="28">
        <f t="shared" ref="H217:H230" si="55">IFERROR(F217*(1-R217),"")</f>
        <v>83.062399999999997</v>
      </c>
      <c r="I217" s="28">
        <f t="shared" si="51"/>
        <v>91.368639999999999</v>
      </c>
      <c r="L217" s="32" t="s">
        <v>378</v>
      </c>
      <c r="M217" s="32" t="s">
        <v>378</v>
      </c>
      <c r="P217" s="32" t="s">
        <v>378</v>
      </c>
      <c r="R217" s="75">
        <f>IFERROR(VLOOKUP(A217,'Customer Details'!$A$4:$C$11,3,FALSE),"")</f>
        <v>0</v>
      </c>
    </row>
    <row r="218" spans="1:18" ht="12" customHeight="1" x14ac:dyDescent="0.25">
      <c r="A218" s="2" t="s">
        <v>111</v>
      </c>
      <c r="B218" s="4">
        <v>9129674</v>
      </c>
      <c r="C218" s="3" t="s">
        <v>265</v>
      </c>
      <c r="D218" s="14">
        <v>1</v>
      </c>
      <c r="E218" s="2" t="s">
        <v>545</v>
      </c>
      <c r="F218" s="28">
        <v>105.37</v>
      </c>
      <c r="G218" s="28">
        <f t="shared" si="54"/>
        <v>115.90700000000001</v>
      </c>
      <c r="H218" s="28">
        <f t="shared" si="55"/>
        <v>105.37</v>
      </c>
      <c r="I218" s="28">
        <f t="shared" si="51"/>
        <v>115.90700000000001</v>
      </c>
      <c r="L218" s="32" t="s">
        <v>378</v>
      </c>
      <c r="M218" s="32" t="s">
        <v>378</v>
      </c>
      <c r="P218" s="32" t="s">
        <v>378</v>
      </c>
      <c r="R218" s="75">
        <f>IFERROR(VLOOKUP(A218,'Customer Details'!$A$4:$C$11,3,FALSE),"")</f>
        <v>0</v>
      </c>
    </row>
    <row r="219" spans="1:18" ht="12" customHeight="1" x14ac:dyDescent="0.25">
      <c r="A219" s="2" t="s">
        <v>111</v>
      </c>
      <c r="B219" s="4">
        <v>9685140</v>
      </c>
      <c r="C219" s="3" t="s">
        <v>266</v>
      </c>
      <c r="D219" s="14">
        <v>1</v>
      </c>
      <c r="E219" s="14"/>
      <c r="F219" s="28">
        <v>98.996399999999994</v>
      </c>
      <c r="G219" s="28">
        <f t="shared" si="54"/>
        <v>108.89604</v>
      </c>
      <c r="H219" s="28">
        <f t="shared" si="55"/>
        <v>98.996399999999994</v>
      </c>
      <c r="I219" s="28">
        <f t="shared" si="51"/>
        <v>108.89604</v>
      </c>
      <c r="M219" s="32" t="s">
        <v>378</v>
      </c>
      <c r="P219" s="32" t="s">
        <v>378</v>
      </c>
      <c r="R219" s="75">
        <f>IFERROR(VLOOKUP(A219,'Customer Details'!$A$4:$C$11,3,FALSE),"")</f>
        <v>0</v>
      </c>
    </row>
    <row r="220" spans="1:18" ht="12" customHeight="1" x14ac:dyDescent="0.25">
      <c r="A220" s="2" t="s">
        <v>111</v>
      </c>
      <c r="B220" s="4">
        <v>9685179</v>
      </c>
      <c r="C220" s="3" t="s">
        <v>434</v>
      </c>
      <c r="D220" s="14">
        <v>1</v>
      </c>
      <c r="E220" s="2" t="s">
        <v>546</v>
      </c>
      <c r="F220" s="28">
        <v>32.998800000000003</v>
      </c>
      <c r="G220" s="28">
        <f t="shared" si="54"/>
        <v>36.298680000000004</v>
      </c>
      <c r="H220" s="28">
        <f t="shared" si="55"/>
        <v>32.998800000000003</v>
      </c>
      <c r="I220" s="28">
        <f t="shared" si="51"/>
        <v>36.298680000000004</v>
      </c>
      <c r="M220" s="32" t="s">
        <v>378</v>
      </c>
      <c r="P220" s="32" t="s">
        <v>378</v>
      </c>
      <c r="R220" s="75">
        <f>IFERROR(VLOOKUP(A220,'Customer Details'!$A$4:$C$11,3,FALSE),"")</f>
        <v>0</v>
      </c>
    </row>
    <row r="221" spans="1:18" s="1" customFormat="1" ht="12" customHeight="1" x14ac:dyDescent="0.25">
      <c r="A221" s="2" t="s">
        <v>111</v>
      </c>
      <c r="B221" s="4">
        <v>9685181</v>
      </c>
      <c r="C221" s="3" t="s">
        <v>475</v>
      </c>
      <c r="D221" s="14">
        <v>1</v>
      </c>
      <c r="E221" s="2" t="s">
        <v>545</v>
      </c>
      <c r="F221" s="28">
        <v>143.71440000000001</v>
      </c>
      <c r="G221" s="28">
        <f t="shared" si="54"/>
        <v>158.08584000000002</v>
      </c>
      <c r="H221" s="28">
        <f t="shared" si="55"/>
        <v>143.71440000000001</v>
      </c>
      <c r="I221" s="28">
        <f t="shared" si="51"/>
        <v>158.08584000000002</v>
      </c>
      <c r="J221" s="2"/>
      <c r="K221" s="2"/>
      <c r="L221" s="2"/>
      <c r="M221" s="32" t="s">
        <v>378</v>
      </c>
      <c r="N221" s="2"/>
      <c r="O221" s="2"/>
      <c r="P221" s="32" t="s">
        <v>378</v>
      </c>
      <c r="Q221" s="2"/>
      <c r="R221" s="75">
        <f>IFERROR(VLOOKUP(A221,'Customer Details'!$A$4:$C$11,3,FALSE),"")</f>
        <v>0</v>
      </c>
    </row>
    <row r="222" spans="1:18" s="1" customFormat="1" ht="12" customHeight="1" x14ac:dyDescent="0.25">
      <c r="A222" s="2" t="s">
        <v>111</v>
      </c>
      <c r="B222" s="4">
        <v>9685175</v>
      </c>
      <c r="C222" s="3" t="s">
        <v>301</v>
      </c>
      <c r="D222" s="14">
        <v>1</v>
      </c>
      <c r="E222" s="2" t="s">
        <v>545</v>
      </c>
      <c r="F222" s="28">
        <v>121.304</v>
      </c>
      <c r="G222" s="28">
        <f t="shared" si="54"/>
        <v>133.43440000000001</v>
      </c>
      <c r="H222" s="28">
        <f t="shared" si="55"/>
        <v>121.304</v>
      </c>
      <c r="I222" s="28">
        <f t="shared" si="51"/>
        <v>133.43440000000001</v>
      </c>
      <c r="J222" s="2"/>
      <c r="K222" s="2"/>
      <c r="L222" s="2"/>
      <c r="M222" s="32" t="s">
        <v>378</v>
      </c>
      <c r="N222" s="2"/>
      <c r="O222" s="2"/>
      <c r="P222" s="32" t="s">
        <v>378</v>
      </c>
      <c r="Q222" s="2"/>
      <c r="R222" s="75">
        <f>IFERROR(VLOOKUP(A222,'Customer Details'!$A$4:$C$11,3,FALSE),"")</f>
        <v>0</v>
      </c>
    </row>
    <row r="223" spans="1:18" ht="12" customHeight="1" x14ac:dyDescent="0.25">
      <c r="A223" s="2" t="s">
        <v>111</v>
      </c>
      <c r="B223" s="4">
        <v>9685122</v>
      </c>
      <c r="C223" s="3" t="s">
        <v>299</v>
      </c>
      <c r="D223" s="14">
        <v>1</v>
      </c>
      <c r="E223" s="14"/>
      <c r="F223" s="28">
        <v>51.091600000000007</v>
      </c>
      <c r="G223" s="28">
        <f t="shared" si="54"/>
        <v>56.20076000000001</v>
      </c>
      <c r="H223" s="28">
        <f t="shared" si="55"/>
        <v>51.091600000000007</v>
      </c>
      <c r="I223" s="28">
        <f t="shared" si="51"/>
        <v>56.20076000000001</v>
      </c>
      <c r="M223" s="32" t="s">
        <v>378</v>
      </c>
      <c r="P223" s="32" t="s">
        <v>378</v>
      </c>
      <c r="R223" s="75">
        <f>IFERROR(VLOOKUP(A223,'Customer Details'!$A$4:$C$11,3,FALSE),"")</f>
        <v>0</v>
      </c>
    </row>
    <row r="224" spans="1:18" ht="12" customHeight="1" x14ac:dyDescent="0.25">
      <c r="A224" s="2" t="s">
        <v>111</v>
      </c>
      <c r="B224" s="4">
        <v>9685144</v>
      </c>
      <c r="C224" s="3" t="s">
        <v>300</v>
      </c>
      <c r="D224" s="14">
        <v>1</v>
      </c>
      <c r="E224" s="2" t="s">
        <v>546</v>
      </c>
      <c r="F224" s="28">
        <v>51.091600000000007</v>
      </c>
      <c r="G224" s="28">
        <f t="shared" si="54"/>
        <v>56.20076000000001</v>
      </c>
      <c r="H224" s="28">
        <f t="shared" si="55"/>
        <v>51.091600000000007</v>
      </c>
      <c r="I224" s="28">
        <f t="shared" si="51"/>
        <v>56.20076000000001</v>
      </c>
      <c r="M224" s="32" t="s">
        <v>378</v>
      </c>
      <c r="P224" s="32" t="s">
        <v>378</v>
      </c>
      <c r="R224" s="75">
        <f>IFERROR(VLOOKUP(A224,'Customer Details'!$A$4:$C$11,3,FALSE),"")</f>
        <v>0</v>
      </c>
    </row>
    <row r="225" spans="1:18" s="1" customFormat="1" ht="12" customHeight="1" x14ac:dyDescent="0.25">
      <c r="A225" s="2" t="s">
        <v>111</v>
      </c>
      <c r="B225" s="4">
        <v>9685120</v>
      </c>
      <c r="C225" s="3" t="s">
        <v>200</v>
      </c>
      <c r="D225" s="14">
        <v>1</v>
      </c>
      <c r="E225" s="14"/>
      <c r="F225" s="28">
        <v>22.410400000000003</v>
      </c>
      <c r="G225" s="28">
        <f t="shared" si="54"/>
        <v>24.651440000000004</v>
      </c>
      <c r="H225" s="28">
        <f t="shared" si="55"/>
        <v>22.410400000000003</v>
      </c>
      <c r="I225" s="28">
        <f t="shared" si="51"/>
        <v>24.651440000000004</v>
      </c>
      <c r="J225" s="2"/>
      <c r="K225" s="2"/>
      <c r="L225" s="2"/>
      <c r="M225" s="32" t="s">
        <v>378</v>
      </c>
      <c r="N225" s="2"/>
      <c r="O225" s="2"/>
      <c r="P225" s="32" t="s">
        <v>378</v>
      </c>
      <c r="Q225" s="2"/>
      <c r="R225" s="75">
        <f>IFERROR(VLOOKUP(A225,'Customer Details'!$A$4:$C$11,3,FALSE),"")</f>
        <v>0</v>
      </c>
    </row>
    <row r="226" spans="1:18" ht="12" customHeight="1" x14ac:dyDescent="0.25">
      <c r="A226" s="2" t="s">
        <v>111</v>
      </c>
      <c r="B226" s="4">
        <v>9016332</v>
      </c>
      <c r="C226" s="3" t="s">
        <v>236</v>
      </c>
      <c r="D226" s="14">
        <v>1</v>
      </c>
      <c r="E226" s="2" t="s">
        <v>545</v>
      </c>
      <c r="F226" s="28">
        <v>19.223600000000001</v>
      </c>
      <c r="G226" s="28">
        <f t="shared" si="54"/>
        <v>21.145960000000002</v>
      </c>
      <c r="H226" s="28">
        <f t="shared" si="55"/>
        <v>19.223600000000001</v>
      </c>
      <c r="I226" s="28">
        <f t="shared" si="51"/>
        <v>21.145960000000002</v>
      </c>
      <c r="L226" s="32" t="s">
        <v>378</v>
      </c>
      <c r="M226" s="32" t="s">
        <v>378</v>
      </c>
      <c r="P226" s="32" t="s">
        <v>378</v>
      </c>
      <c r="R226" s="75">
        <f>IFERROR(VLOOKUP(A226,'Customer Details'!$A$4:$C$11,3,FALSE),"")</f>
        <v>0</v>
      </c>
    </row>
    <row r="227" spans="1:18" s="1" customFormat="1" ht="12" customHeight="1" x14ac:dyDescent="0.25">
      <c r="A227" s="2" t="s">
        <v>111</v>
      </c>
      <c r="B227" s="4">
        <v>9685136</v>
      </c>
      <c r="C227" s="3" t="s">
        <v>237</v>
      </c>
      <c r="D227" s="14">
        <v>1</v>
      </c>
      <c r="E227" s="2" t="s">
        <v>545</v>
      </c>
      <c r="F227" s="28">
        <v>32.998800000000003</v>
      </c>
      <c r="G227" s="28">
        <f t="shared" si="54"/>
        <v>36.298680000000004</v>
      </c>
      <c r="H227" s="28">
        <f t="shared" si="55"/>
        <v>32.998800000000003</v>
      </c>
      <c r="I227" s="28">
        <f t="shared" si="51"/>
        <v>36.298680000000004</v>
      </c>
      <c r="J227" s="2"/>
      <c r="K227" s="2"/>
      <c r="L227" s="32" t="s">
        <v>378</v>
      </c>
      <c r="M227" s="32" t="s">
        <v>378</v>
      </c>
      <c r="N227" s="2"/>
      <c r="O227" s="2"/>
      <c r="P227" s="32" t="s">
        <v>378</v>
      </c>
      <c r="Q227" s="2"/>
      <c r="R227" s="75">
        <f>IFERROR(VLOOKUP(A227,'Customer Details'!$A$4:$C$11,3,FALSE),"")</f>
        <v>0</v>
      </c>
    </row>
    <row r="228" spans="1:18" s="1" customFormat="1" ht="12" customHeight="1" x14ac:dyDescent="0.25">
      <c r="A228" s="2" t="s">
        <v>111</v>
      </c>
      <c r="B228" s="4">
        <v>9420657</v>
      </c>
      <c r="C228" s="3" t="s">
        <v>156</v>
      </c>
      <c r="D228" s="14">
        <v>1</v>
      </c>
      <c r="E228" s="14"/>
      <c r="F228" s="28">
        <v>12.85</v>
      </c>
      <c r="G228" s="28">
        <f t="shared" si="54"/>
        <v>14.135000000000002</v>
      </c>
      <c r="H228" s="28">
        <f t="shared" si="55"/>
        <v>12.85</v>
      </c>
      <c r="I228" s="28">
        <f t="shared" si="51"/>
        <v>14.135000000000002</v>
      </c>
      <c r="J228" s="2"/>
      <c r="K228" s="2"/>
      <c r="L228" s="32" t="s">
        <v>378</v>
      </c>
      <c r="M228" s="32" t="s">
        <v>378</v>
      </c>
      <c r="N228" s="2"/>
      <c r="O228" s="2"/>
      <c r="P228" s="32" t="s">
        <v>378</v>
      </c>
      <c r="Q228" s="2"/>
      <c r="R228" s="75">
        <f>IFERROR(VLOOKUP(A228,'Customer Details'!$A$4:$C$11,3,FALSE),"")</f>
        <v>0</v>
      </c>
    </row>
    <row r="229" spans="1:18" s="1" customFormat="1" ht="12" customHeight="1" x14ac:dyDescent="0.25">
      <c r="A229" s="2" t="s">
        <v>111</v>
      </c>
      <c r="B229" s="4">
        <v>9420659</v>
      </c>
      <c r="C229" s="3" t="s">
        <v>157</v>
      </c>
      <c r="D229" s="14">
        <v>1</v>
      </c>
      <c r="E229" s="2" t="s">
        <v>545</v>
      </c>
      <c r="F229" s="28">
        <v>16.036799999999999</v>
      </c>
      <c r="G229" s="28">
        <f t="shared" si="54"/>
        <v>17.64048</v>
      </c>
      <c r="H229" s="28">
        <f t="shared" si="55"/>
        <v>16.036799999999999</v>
      </c>
      <c r="I229" s="28">
        <f t="shared" si="51"/>
        <v>17.64048</v>
      </c>
      <c r="J229" s="2"/>
      <c r="K229" s="2"/>
      <c r="L229" s="32" t="s">
        <v>378</v>
      </c>
      <c r="M229" s="32" t="s">
        <v>378</v>
      </c>
      <c r="N229" s="2"/>
      <c r="O229" s="2"/>
      <c r="P229" s="32" t="s">
        <v>378</v>
      </c>
      <c r="Q229" s="2"/>
      <c r="R229" s="75">
        <f>IFERROR(VLOOKUP(A229,'Customer Details'!$A$4:$C$11,3,FALSE),"")</f>
        <v>0</v>
      </c>
    </row>
    <row r="230" spans="1:18" s="1" customFormat="1" ht="12" customHeight="1" x14ac:dyDescent="0.25">
      <c r="A230" s="2" t="s">
        <v>111</v>
      </c>
      <c r="B230" s="4">
        <v>9707287</v>
      </c>
      <c r="C230" s="3" t="s">
        <v>435</v>
      </c>
      <c r="D230" s="14">
        <v>1</v>
      </c>
      <c r="E230" s="2" t="s">
        <v>546</v>
      </c>
      <c r="F230" s="28">
        <v>32.998800000000003</v>
      </c>
      <c r="G230" s="28">
        <f t="shared" si="54"/>
        <v>36.298680000000004</v>
      </c>
      <c r="H230" s="28">
        <f t="shared" si="55"/>
        <v>32.998800000000003</v>
      </c>
      <c r="I230" s="28">
        <f t="shared" si="51"/>
        <v>36.298680000000004</v>
      </c>
      <c r="J230" s="2"/>
      <c r="K230" s="2"/>
      <c r="L230" s="32" t="s">
        <v>378</v>
      </c>
      <c r="M230" s="32" t="s">
        <v>378</v>
      </c>
      <c r="N230" s="2"/>
      <c r="O230" s="2"/>
      <c r="P230" s="32" t="s">
        <v>378</v>
      </c>
      <c r="Q230" s="2"/>
      <c r="R230" s="75">
        <f>IFERROR(VLOOKUP(A230,'Customer Details'!$A$4:$C$11,3,FALSE),"")</f>
        <v>0</v>
      </c>
    </row>
    <row r="231" spans="1:18" s="192" customFormat="1" ht="24" customHeight="1" x14ac:dyDescent="0.25">
      <c r="A231" s="183"/>
      <c r="B231" s="184" t="s">
        <v>403</v>
      </c>
      <c r="C231" s="185"/>
      <c r="D231" s="186"/>
      <c r="E231" s="186"/>
      <c r="F231" s="187"/>
      <c r="G231" s="187"/>
      <c r="H231" s="188"/>
      <c r="I231" s="187"/>
      <c r="J231" s="189"/>
      <c r="K231" s="189"/>
      <c r="L231" s="189"/>
      <c r="M231" s="189"/>
      <c r="N231" s="189"/>
      <c r="O231" s="189"/>
      <c r="P231" s="189"/>
      <c r="Q231" s="189"/>
      <c r="R231" s="202" t="str">
        <f>IFERROR(VLOOKUP(A231,'Customer Details'!$A$4:$C$11,3,FALSE),"")</f>
        <v/>
      </c>
    </row>
    <row r="232" spans="1:18" ht="12" customHeight="1" x14ac:dyDescent="0.25">
      <c r="A232" s="2" t="s">
        <v>111</v>
      </c>
      <c r="B232" s="4">
        <v>9000990</v>
      </c>
      <c r="C232" s="21" t="s">
        <v>183</v>
      </c>
      <c r="D232" s="14">
        <v>1</v>
      </c>
      <c r="E232" s="2" t="s">
        <v>546</v>
      </c>
      <c r="F232" s="28">
        <v>3.2896000000000001</v>
      </c>
      <c r="G232" s="28">
        <f t="shared" ref="G232:G236" si="56">F232*1.1</f>
        <v>3.6185600000000004</v>
      </c>
      <c r="H232" s="28">
        <f t="shared" ref="H232:H236" si="57">IFERROR(F232*(1-R232),"")</f>
        <v>3.2896000000000001</v>
      </c>
      <c r="I232" s="28">
        <f t="shared" si="51"/>
        <v>3.6185600000000004</v>
      </c>
      <c r="N232" s="32" t="s">
        <v>378</v>
      </c>
      <c r="R232" s="75">
        <f>IFERROR(VLOOKUP(A232,'Customer Details'!$A$4:$C$11,3,FALSE),"")</f>
        <v>0</v>
      </c>
    </row>
    <row r="233" spans="1:18" s="8" customFormat="1" ht="12" customHeight="1" x14ac:dyDescent="0.3">
      <c r="A233" s="2" t="s">
        <v>111</v>
      </c>
      <c r="B233" s="4">
        <v>9014216</v>
      </c>
      <c r="C233" s="21" t="s">
        <v>184</v>
      </c>
      <c r="D233" s="14">
        <v>1</v>
      </c>
      <c r="E233" s="2" t="s">
        <v>546</v>
      </c>
      <c r="F233" s="28">
        <v>3.2896000000000001</v>
      </c>
      <c r="G233" s="28">
        <f t="shared" si="56"/>
        <v>3.6185600000000004</v>
      </c>
      <c r="H233" s="28">
        <f t="shared" si="57"/>
        <v>3.2896000000000001</v>
      </c>
      <c r="I233" s="28">
        <f t="shared" si="51"/>
        <v>3.6185600000000004</v>
      </c>
      <c r="J233" s="2"/>
      <c r="K233" s="2"/>
      <c r="L233" s="2"/>
      <c r="M233" s="2"/>
      <c r="N233" s="32" t="s">
        <v>378</v>
      </c>
      <c r="O233" s="2"/>
      <c r="P233" s="2"/>
      <c r="Q233" s="2"/>
      <c r="R233" s="75">
        <f>IFERROR(VLOOKUP(A233,'Customer Details'!$A$4:$C$11,3,FALSE),"")</f>
        <v>0</v>
      </c>
    </row>
    <row r="234" spans="1:18" ht="12" customHeight="1" x14ac:dyDescent="0.25">
      <c r="A234" s="2" t="s">
        <v>111</v>
      </c>
      <c r="B234" s="4">
        <v>9014164</v>
      </c>
      <c r="C234" s="21" t="s">
        <v>185</v>
      </c>
      <c r="D234" s="14">
        <v>1</v>
      </c>
      <c r="E234" s="2" t="s">
        <v>546</v>
      </c>
      <c r="F234" s="28">
        <v>9.6631999999999998</v>
      </c>
      <c r="G234" s="28">
        <f t="shared" si="56"/>
        <v>10.629520000000001</v>
      </c>
      <c r="H234" s="28">
        <f t="shared" si="57"/>
        <v>9.6631999999999998</v>
      </c>
      <c r="I234" s="28">
        <f t="shared" si="51"/>
        <v>10.629520000000001</v>
      </c>
      <c r="N234" s="32" t="s">
        <v>378</v>
      </c>
      <c r="R234" s="75">
        <f>IFERROR(VLOOKUP(A234,'Customer Details'!$A$4:$C$11,3,FALSE),"")</f>
        <v>0</v>
      </c>
    </row>
    <row r="235" spans="1:18" ht="12" customHeight="1" x14ac:dyDescent="0.25">
      <c r="A235" s="2" t="s">
        <v>111</v>
      </c>
      <c r="B235" s="4">
        <v>9014172</v>
      </c>
      <c r="C235" s="21" t="s">
        <v>187</v>
      </c>
      <c r="D235" s="14">
        <v>1</v>
      </c>
      <c r="E235" s="2" t="s">
        <v>545</v>
      </c>
      <c r="F235" s="28">
        <v>3.2896000000000001</v>
      </c>
      <c r="G235" s="28">
        <f t="shared" si="56"/>
        <v>3.6185600000000004</v>
      </c>
      <c r="H235" s="28">
        <f t="shared" si="57"/>
        <v>3.2896000000000001</v>
      </c>
      <c r="I235" s="28">
        <f t="shared" si="51"/>
        <v>3.6185600000000004</v>
      </c>
      <c r="N235" s="32" t="s">
        <v>378</v>
      </c>
      <c r="R235" s="75">
        <f>IFERROR(VLOOKUP(A235,'Customer Details'!$A$4:$C$11,3,FALSE),"")</f>
        <v>0</v>
      </c>
    </row>
    <row r="236" spans="1:18" s="10" customFormat="1" ht="12" customHeight="1" x14ac:dyDescent="0.25">
      <c r="A236" s="2" t="s">
        <v>111</v>
      </c>
      <c r="B236" s="4">
        <v>9014180</v>
      </c>
      <c r="C236" s="21" t="s">
        <v>411</v>
      </c>
      <c r="D236" s="14">
        <v>1</v>
      </c>
      <c r="E236" s="2" t="s">
        <v>546</v>
      </c>
      <c r="F236" s="28">
        <v>3.2896000000000001</v>
      </c>
      <c r="G236" s="28">
        <f t="shared" si="56"/>
        <v>3.6185600000000004</v>
      </c>
      <c r="H236" s="28">
        <f t="shared" si="57"/>
        <v>3.2896000000000001</v>
      </c>
      <c r="I236" s="28">
        <f t="shared" si="51"/>
        <v>3.6185600000000004</v>
      </c>
      <c r="J236" s="2"/>
      <c r="K236" s="2"/>
      <c r="L236" s="2"/>
      <c r="M236" s="2"/>
      <c r="N236" s="32" t="s">
        <v>378</v>
      </c>
      <c r="O236" s="2"/>
      <c r="P236" s="2"/>
      <c r="Q236" s="2"/>
      <c r="R236" s="75">
        <f>IFERROR(VLOOKUP(A236,'Customer Details'!$A$4:$C$11,3,FALSE),"")</f>
        <v>0</v>
      </c>
    </row>
    <row r="237" spans="1:18" s="192" customFormat="1" ht="24" customHeight="1" x14ac:dyDescent="0.25">
      <c r="A237" s="183"/>
      <c r="B237" s="184" t="s">
        <v>404</v>
      </c>
      <c r="C237" s="185"/>
      <c r="D237" s="186"/>
      <c r="E237" s="186"/>
      <c r="F237" s="187"/>
      <c r="G237" s="187"/>
      <c r="H237" s="188"/>
      <c r="I237" s="187"/>
      <c r="J237" s="189"/>
      <c r="K237" s="189"/>
      <c r="L237" s="189"/>
      <c r="M237" s="189"/>
      <c r="N237" s="189"/>
      <c r="O237" s="189"/>
      <c r="P237" s="189"/>
      <c r="Q237" s="189"/>
      <c r="R237" s="202" t="str">
        <f>IFERROR(VLOOKUP(A237,'Customer Details'!$A$4:$C$11,3,FALSE),"")</f>
        <v/>
      </c>
    </row>
    <row r="238" spans="1:18" ht="12" customHeight="1" x14ac:dyDescent="0.25">
      <c r="A238" s="2" t="s">
        <v>111</v>
      </c>
      <c r="B238" s="4">
        <v>9146072</v>
      </c>
      <c r="C238" s="3" t="s">
        <v>133</v>
      </c>
      <c r="D238" s="14">
        <v>1</v>
      </c>
      <c r="E238" s="2" t="s">
        <v>546</v>
      </c>
      <c r="F238" s="28">
        <v>276.63480000000004</v>
      </c>
      <c r="G238" s="28">
        <f t="shared" ref="G238:G240" si="58">F238*1.1</f>
        <v>304.29828000000009</v>
      </c>
      <c r="H238" s="28">
        <f t="shared" ref="H238:H240" si="59">IFERROR(F238*(1-R238),"")</f>
        <v>276.63480000000004</v>
      </c>
      <c r="I238" s="28">
        <f t="shared" si="51"/>
        <v>304.29828000000009</v>
      </c>
      <c r="O238" s="32" t="s">
        <v>378</v>
      </c>
      <c r="R238" s="75">
        <f>IFERROR(VLOOKUP(A238,'Customer Details'!$A$4:$C$11,3,FALSE),"")</f>
        <v>0</v>
      </c>
    </row>
    <row r="239" spans="1:18" ht="12" customHeight="1" x14ac:dyDescent="0.25">
      <c r="A239" s="2" t="s">
        <v>111</v>
      </c>
      <c r="B239" s="4">
        <v>9132077</v>
      </c>
      <c r="C239" s="3" t="s">
        <v>175</v>
      </c>
      <c r="D239" s="14">
        <v>1</v>
      </c>
      <c r="E239" s="2" t="s">
        <v>545</v>
      </c>
      <c r="F239" s="28">
        <v>8.5324000000000009</v>
      </c>
      <c r="G239" s="28">
        <f t="shared" si="58"/>
        <v>9.3856400000000022</v>
      </c>
      <c r="H239" s="28">
        <f t="shared" si="59"/>
        <v>8.5324000000000009</v>
      </c>
      <c r="I239" s="28">
        <f t="shared" si="51"/>
        <v>9.3856400000000022</v>
      </c>
      <c r="O239" s="32" t="s">
        <v>378</v>
      </c>
      <c r="R239" s="75">
        <f>IFERROR(VLOOKUP(A239,'Customer Details'!$A$4:$C$11,3,FALSE),"")</f>
        <v>0</v>
      </c>
    </row>
    <row r="240" spans="1:18" ht="12" customHeight="1" x14ac:dyDescent="0.25">
      <c r="A240" s="2" t="s">
        <v>111</v>
      </c>
      <c r="B240" s="4">
        <v>9146065</v>
      </c>
      <c r="C240" s="3" t="s">
        <v>267</v>
      </c>
      <c r="D240" s="14">
        <v>1</v>
      </c>
      <c r="E240" s="2" t="s">
        <v>546</v>
      </c>
      <c r="F240" s="28">
        <v>12.85</v>
      </c>
      <c r="G240" s="28">
        <f t="shared" si="58"/>
        <v>14.135000000000002</v>
      </c>
      <c r="H240" s="28">
        <f t="shared" si="59"/>
        <v>12.85</v>
      </c>
      <c r="I240" s="28">
        <f t="shared" si="51"/>
        <v>14.135000000000002</v>
      </c>
      <c r="O240" s="32" t="s">
        <v>378</v>
      </c>
      <c r="R240" s="75">
        <f>IFERROR(VLOOKUP(A240,'Customer Details'!$A$4:$C$11,3,FALSE),"")</f>
        <v>0</v>
      </c>
    </row>
    <row r="241" spans="1:969" s="192" customFormat="1" ht="24" customHeight="1" x14ac:dyDescent="0.25">
      <c r="A241" s="183"/>
      <c r="B241" s="184" t="s">
        <v>405</v>
      </c>
      <c r="C241" s="185"/>
      <c r="D241" s="186"/>
      <c r="E241" s="186"/>
      <c r="F241" s="187"/>
      <c r="G241" s="187"/>
      <c r="H241" s="188"/>
      <c r="I241" s="187"/>
      <c r="J241" s="189"/>
      <c r="K241" s="189"/>
      <c r="L241" s="189"/>
      <c r="M241" s="189"/>
      <c r="N241" s="189"/>
      <c r="O241" s="189"/>
      <c r="P241" s="189"/>
      <c r="Q241" s="189"/>
      <c r="R241" s="202" t="str">
        <f>IFERROR(VLOOKUP(A241,'Customer Details'!$A$4:$C$11,3,FALSE),"")</f>
        <v/>
      </c>
    </row>
    <row r="242" spans="1:969" s="1" customFormat="1" ht="12" customHeight="1" x14ac:dyDescent="0.25">
      <c r="A242" s="49" t="s">
        <v>111</v>
      </c>
      <c r="B242" s="4">
        <v>9014943</v>
      </c>
      <c r="C242" s="3" t="s">
        <v>338</v>
      </c>
      <c r="D242" s="14">
        <v>1</v>
      </c>
      <c r="E242" s="14"/>
      <c r="F242" s="28">
        <v>7.5044000000000004</v>
      </c>
      <c r="G242" s="28">
        <f t="shared" ref="G242:G246" si="60">F242*1.1</f>
        <v>8.2548400000000015</v>
      </c>
      <c r="H242" s="28">
        <f t="shared" ref="H242:H246" si="61">IFERROR(F242*(1-R242),"")</f>
        <v>7.5044000000000004</v>
      </c>
      <c r="I242" s="28">
        <f t="shared" si="51"/>
        <v>8.2548400000000015</v>
      </c>
      <c r="J242" s="32" t="s">
        <v>378</v>
      </c>
      <c r="K242" s="32" t="s">
        <v>378</v>
      </c>
      <c r="L242" s="32" t="s">
        <v>378</v>
      </c>
      <c r="M242" s="32" t="s">
        <v>378</v>
      </c>
      <c r="N242" s="32" t="s">
        <v>378</v>
      </c>
      <c r="O242" s="32" t="s">
        <v>378</v>
      </c>
      <c r="P242" s="32" t="s">
        <v>378</v>
      </c>
      <c r="Q242" s="32" t="s">
        <v>378</v>
      </c>
      <c r="R242" s="80">
        <f>IFERROR(VLOOKUP(A242,'Customer Details'!$A$4:$C$11,3,FALSE),"")</f>
        <v>0</v>
      </c>
    </row>
    <row r="243" spans="1:969" s="1" customFormat="1" ht="12" customHeight="1" x14ac:dyDescent="0.25">
      <c r="A243" s="49" t="s">
        <v>111</v>
      </c>
      <c r="B243" s="4">
        <v>9154122</v>
      </c>
      <c r="C243" s="3" t="s">
        <v>252</v>
      </c>
      <c r="D243" s="14">
        <v>1</v>
      </c>
      <c r="E243" s="14"/>
      <c r="F243" s="28">
        <v>19.223600000000001</v>
      </c>
      <c r="G243" s="28">
        <f t="shared" si="60"/>
        <v>21.145960000000002</v>
      </c>
      <c r="H243" s="28">
        <f t="shared" si="61"/>
        <v>19.223600000000001</v>
      </c>
      <c r="I243" s="28">
        <f t="shared" si="51"/>
        <v>21.145960000000002</v>
      </c>
      <c r="J243" s="32" t="s">
        <v>378</v>
      </c>
      <c r="K243" s="32" t="s">
        <v>378</v>
      </c>
      <c r="L243" s="32" t="s">
        <v>378</v>
      </c>
      <c r="M243" s="32" t="s">
        <v>378</v>
      </c>
      <c r="N243" s="32" t="s">
        <v>378</v>
      </c>
      <c r="O243" s="32" t="s">
        <v>378</v>
      </c>
      <c r="P243" s="32" t="s">
        <v>378</v>
      </c>
      <c r="Q243" s="32" t="s">
        <v>378</v>
      </c>
      <c r="R243" s="80">
        <f>IFERROR(VLOOKUP(A243,'Customer Details'!$A$4:$C$11,3,FALSE),"")</f>
        <v>0</v>
      </c>
    </row>
    <row r="244" spans="1:969" ht="12" customHeight="1" x14ac:dyDescent="0.25">
      <c r="A244" s="49" t="s">
        <v>111</v>
      </c>
      <c r="B244" s="4">
        <v>9102004</v>
      </c>
      <c r="C244" s="3" t="s">
        <v>73</v>
      </c>
      <c r="D244" s="14">
        <v>1</v>
      </c>
      <c r="E244" s="2" t="s">
        <v>545</v>
      </c>
      <c r="F244" s="28">
        <v>12.85</v>
      </c>
      <c r="G244" s="28">
        <f t="shared" si="60"/>
        <v>14.135000000000002</v>
      </c>
      <c r="H244" s="28">
        <f t="shared" si="61"/>
        <v>12.85</v>
      </c>
      <c r="I244" s="28">
        <f t="shared" si="51"/>
        <v>14.135000000000002</v>
      </c>
      <c r="J244" s="32" t="s">
        <v>378</v>
      </c>
      <c r="K244" s="32" t="s">
        <v>378</v>
      </c>
      <c r="L244" s="32" t="s">
        <v>378</v>
      </c>
      <c r="M244" s="32" t="s">
        <v>378</v>
      </c>
      <c r="N244" s="32" t="s">
        <v>378</v>
      </c>
      <c r="O244" s="32" t="s">
        <v>378</v>
      </c>
      <c r="P244" s="32" t="s">
        <v>378</v>
      </c>
      <c r="Q244" s="32" t="s">
        <v>378</v>
      </c>
      <c r="R244" s="80">
        <f>IFERROR(VLOOKUP(A244,'Customer Details'!$A$4:$C$11,3,FALSE),"")</f>
        <v>0</v>
      </c>
    </row>
    <row r="245" spans="1:969" ht="12" customHeight="1" x14ac:dyDescent="0.25">
      <c r="A245" s="2" t="s">
        <v>111</v>
      </c>
      <c r="B245" s="4">
        <v>5008587</v>
      </c>
      <c r="C245" s="3" t="s">
        <v>311</v>
      </c>
      <c r="D245" s="14">
        <v>1</v>
      </c>
      <c r="E245" s="2" t="s">
        <v>545</v>
      </c>
      <c r="F245" s="28">
        <v>17.064800000000002</v>
      </c>
      <c r="G245" s="28">
        <f t="shared" si="60"/>
        <v>18.771280000000004</v>
      </c>
      <c r="H245" s="28">
        <f t="shared" si="61"/>
        <v>17.064800000000002</v>
      </c>
      <c r="I245" s="28">
        <f t="shared" si="51"/>
        <v>18.771280000000004</v>
      </c>
      <c r="J245" s="32" t="s">
        <v>378</v>
      </c>
      <c r="K245" s="32" t="s">
        <v>378</v>
      </c>
      <c r="L245" s="32" t="s">
        <v>378</v>
      </c>
      <c r="M245" s="32" t="s">
        <v>378</v>
      </c>
      <c r="N245" s="32" t="s">
        <v>378</v>
      </c>
      <c r="O245" s="32" t="s">
        <v>378</v>
      </c>
      <c r="P245" s="32" t="s">
        <v>378</v>
      </c>
      <c r="Q245" s="32" t="s">
        <v>378</v>
      </c>
      <c r="R245" s="80">
        <f>IFERROR(VLOOKUP(A245,'Customer Details'!$A$4:$C$11,3,FALSE),"")</f>
        <v>0</v>
      </c>
    </row>
    <row r="246" spans="1:969" ht="12" customHeight="1" x14ac:dyDescent="0.25">
      <c r="A246" s="2" t="s">
        <v>111</v>
      </c>
      <c r="B246" s="4">
        <v>9015819</v>
      </c>
      <c r="C246" s="3" t="s">
        <v>433</v>
      </c>
      <c r="D246" s="14">
        <v>1</v>
      </c>
      <c r="E246" s="14"/>
      <c r="F246" s="28">
        <v>50.063600000000001</v>
      </c>
      <c r="G246" s="28">
        <f t="shared" si="60"/>
        <v>55.069960000000009</v>
      </c>
      <c r="H246" s="28">
        <f t="shared" si="61"/>
        <v>50.063600000000001</v>
      </c>
      <c r="I246" s="28">
        <f t="shared" si="51"/>
        <v>55.069960000000009</v>
      </c>
      <c r="J246" s="32" t="s">
        <v>378</v>
      </c>
      <c r="K246" s="32" t="s">
        <v>378</v>
      </c>
      <c r="L246" s="32" t="s">
        <v>378</v>
      </c>
      <c r="M246" s="32" t="s">
        <v>378</v>
      </c>
      <c r="N246" s="32" t="s">
        <v>378</v>
      </c>
      <c r="O246" s="32" t="s">
        <v>378</v>
      </c>
      <c r="P246" s="32" t="s">
        <v>378</v>
      </c>
      <c r="Q246" s="32" t="s">
        <v>378</v>
      </c>
      <c r="R246" s="80">
        <f>IFERROR(VLOOKUP(A246,'Customer Details'!$A$4:$C$11,3,FALSE),"")</f>
        <v>0</v>
      </c>
    </row>
    <row r="247" spans="1:969" s="179" customFormat="1" ht="24" customHeight="1" x14ac:dyDescent="0.25">
      <c r="A247" s="168"/>
      <c r="B247" s="169" t="s">
        <v>406</v>
      </c>
      <c r="C247" s="170"/>
      <c r="D247" s="171"/>
      <c r="E247" s="171"/>
      <c r="F247" s="180"/>
      <c r="G247" s="180"/>
      <c r="H247" s="181"/>
      <c r="I247" s="180"/>
      <c r="J247" s="176"/>
      <c r="K247" s="176"/>
      <c r="L247" s="176"/>
      <c r="M247" s="176"/>
      <c r="N247" s="176"/>
      <c r="O247" s="176"/>
      <c r="P247" s="176"/>
      <c r="Q247" s="176"/>
      <c r="R247" s="182"/>
    </row>
    <row r="248" spans="1:969" s="192" customFormat="1" ht="24" customHeight="1" x14ac:dyDescent="0.25">
      <c r="A248" s="183"/>
      <c r="B248" s="184" t="s">
        <v>407</v>
      </c>
      <c r="C248" s="185"/>
      <c r="D248" s="186"/>
      <c r="E248" s="186"/>
      <c r="F248" s="187"/>
      <c r="G248" s="187"/>
      <c r="H248" s="188"/>
      <c r="I248" s="187"/>
      <c r="J248" s="189"/>
      <c r="K248" s="189"/>
      <c r="L248" s="189"/>
      <c r="M248" s="189"/>
      <c r="N248" s="189"/>
      <c r="O248" s="189"/>
      <c r="P248" s="189"/>
      <c r="Q248" s="189"/>
      <c r="R248" s="202"/>
    </row>
    <row r="249" spans="1:969" s="1" customFormat="1" ht="12" customHeight="1" x14ac:dyDescent="0.25">
      <c r="A249" s="49" t="s">
        <v>606</v>
      </c>
      <c r="B249" s="4">
        <v>9015792</v>
      </c>
      <c r="C249" s="3" t="s">
        <v>412</v>
      </c>
      <c r="D249" s="14">
        <v>1</v>
      </c>
      <c r="E249" s="14"/>
      <c r="F249" s="28">
        <v>36.185600000000001</v>
      </c>
      <c r="G249" s="28">
        <f t="shared" ref="G249:G255" si="62">F249*1.1</f>
        <v>39.804160000000003</v>
      </c>
      <c r="H249" s="28">
        <f t="shared" ref="H249:H252" si="63">IFERROR(F249*(1-R249),"")</f>
        <v>36.185600000000001</v>
      </c>
      <c r="I249" s="28">
        <f t="shared" si="51"/>
        <v>39.804160000000003</v>
      </c>
      <c r="J249" s="32" t="s">
        <v>378</v>
      </c>
      <c r="K249" s="32" t="s">
        <v>378</v>
      </c>
      <c r="L249" s="32" t="s">
        <v>378</v>
      </c>
      <c r="M249" s="32" t="s">
        <v>378</v>
      </c>
      <c r="N249" s="32"/>
      <c r="O249" s="32"/>
      <c r="P249" s="32" t="s">
        <v>378</v>
      </c>
      <c r="Q249" s="32"/>
      <c r="R249" s="86">
        <f>IFERROR(VLOOKUP(A249,'Customer Details'!$A$4:$C$11,3,FALSE),"")</f>
        <v>0</v>
      </c>
    </row>
    <row r="250" spans="1:969" s="1" customFormat="1" ht="12" customHeight="1" x14ac:dyDescent="0.25">
      <c r="A250" s="49" t="s">
        <v>606</v>
      </c>
      <c r="B250" s="4">
        <v>9015805</v>
      </c>
      <c r="C250" s="3" t="s">
        <v>413</v>
      </c>
      <c r="D250" s="14">
        <v>1</v>
      </c>
      <c r="E250" s="14"/>
      <c r="F250" s="28">
        <v>55.409199999999998</v>
      </c>
      <c r="G250" s="28">
        <f t="shared" si="62"/>
        <v>60.950120000000005</v>
      </c>
      <c r="H250" s="28">
        <f t="shared" si="63"/>
        <v>55.409199999999998</v>
      </c>
      <c r="I250" s="28">
        <f t="shared" si="51"/>
        <v>60.950120000000005</v>
      </c>
      <c r="J250" s="32" t="s">
        <v>378</v>
      </c>
      <c r="K250" s="32" t="s">
        <v>378</v>
      </c>
      <c r="L250" s="32" t="s">
        <v>378</v>
      </c>
      <c r="M250" s="32" t="s">
        <v>378</v>
      </c>
      <c r="N250" s="32"/>
      <c r="O250" s="32"/>
      <c r="P250" s="32" t="s">
        <v>378</v>
      </c>
      <c r="Q250" s="32"/>
      <c r="R250" s="86">
        <f>IFERROR(VLOOKUP(A250,'Customer Details'!$A$4:$C$11,3,FALSE),"")</f>
        <v>0</v>
      </c>
    </row>
    <row r="251" spans="1:969" s="1" customFormat="1" ht="12" customHeight="1" x14ac:dyDescent="0.25">
      <c r="A251" s="49" t="s">
        <v>606</v>
      </c>
      <c r="B251" s="4">
        <v>9015806</v>
      </c>
      <c r="C251" s="3" t="s">
        <v>414</v>
      </c>
      <c r="D251" s="14">
        <v>1</v>
      </c>
      <c r="E251" s="14"/>
      <c r="F251" s="28">
        <v>83.062399999999997</v>
      </c>
      <c r="G251" s="28">
        <f t="shared" si="62"/>
        <v>91.368639999999999</v>
      </c>
      <c r="H251" s="28">
        <f t="shared" si="63"/>
        <v>83.062399999999997</v>
      </c>
      <c r="I251" s="28">
        <f t="shared" si="51"/>
        <v>91.368639999999999</v>
      </c>
      <c r="J251" s="32" t="s">
        <v>378</v>
      </c>
      <c r="K251" s="32" t="s">
        <v>378</v>
      </c>
      <c r="L251" s="32" t="s">
        <v>378</v>
      </c>
      <c r="M251" s="32" t="s">
        <v>378</v>
      </c>
      <c r="N251" s="32"/>
      <c r="O251" s="32"/>
      <c r="P251" s="32" t="s">
        <v>378</v>
      </c>
      <c r="Q251" s="32"/>
      <c r="R251" s="86">
        <f>IFERROR(VLOOKUP(A251,'Customer Details'!$A$4:$C$11,3,FALSE),"")</f>
        <v>0</v>
      </c>
    </row>
    <row r="252" spans="1:969" s="57" customFormat="1" ht="12" customHeight="1" x14ac:dyDescent="0.25">
      <c r="A252" s="63" t="s">
        <v>606</v>
      </c>
      <c r="B252" s="59">
        <v>9016091</v>
      </c>
      <c r="C252" s="60" t="s">
        <v>476</v>
      </c>
      <c r="D252" s="64">
        <v>1</v>
      </c>
      <c r="E252" s="58" t="s">
        <v>546</v>
      </c>
      <c r="F252" s="61">
        <v>8.5324000000000009</v>
      </c>
      <c r="G252" s="61">
        <f t="shared" si="62"/>
        <v>9.3856400000000022</v>
      </c>
      <c r="H252" s="61">
        <f t="shared" si="63"/>
        <v>8.5324000000000009</v>
      </c>
      <c r="I252" s="61">
        <f t="shared" si="51"/>
        <v>9.3856400000000022</v>
      </c>
      <c r="J252" s="62" t="s">
        <v>378</v>
      </c>
      <c r="K252" s="62" t="s">
        <v>378</v>
      </c>
      <c r="L252" s="62" t="s">
        <v>378</v>
      </c>
      <c r="M252" s="62" t="s">
        <v>378</v>
      </c>
      <c r="N252" s="62"/>
      <c r="O252" s="62"/>
      <c r="P252" s="62" t="s">
        <v>378</v>
      </c>
      <c r="Q252" s="62"/>
      <c r="R252" s="87">
        <f>IFERROR(VLOOKUP(A252,'Customer Details'!$A$4:$C$11,3,FALSE),"")</f>
        <v>0</v>
      </c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</row>
    <row r="253" spans="1:969" s="57" customFormat="1" ht="12" customHeight="1" x14ac:dyDescent="0.25">
      <c r="A253" s="63"/>
      <c r="B253" s="59"/>
      <c r="C253" s="60" t="s">
        <v>415</v>
      </c>
      <c r="D253" s="64"/>
      <c r="E253" s="64"/>
      <c r="F253" s="61">
        <v>0</v>
      </c>
      <c r="G253" s="61">
        <f t="shared" si="62"/>
        <v>0</v>
      </c>
      <c r="H253" s="61" t="str">
        <f>IFERROR(#REF!*(1-R253),"")</f>
        <v/>
      </c>
      <c r="I253" s="61" t="str">
        <f t="shared" si="51"/>
        <v/>
      </c>
      <c r="J253" s="62"/>
      <c r="K253" s="62"/>
      <c r="L253" s="62"/>
      <c r="M253" s="62"/>
      <c r="N253" s="62"/>
      <c r="O253" s="62"/>
      <c r="P253" s="62"/>
      <c r="Q253" s="62"/>
      <c r="R253" s="87" t="str">
        <f>IFERROR(VLOOKUP(A253,'Customer Details'!$A$4:$C$11,3,FALSE),"")</f>
        <v/>
      </c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</row>
    <row r="254" spans="1:969" s="1" customFormat="1" ht="12" customHeight="1" x14ac:dyDescent="0.25">
      <c r="A254" s="49" t="s">
        <v>606</v>
      </c>
      <c r="B254" s="4">
        <v>9013917</v>
      </c>
      <c r="C254" s="3" t="s">
        <v>416</v>
      </c>
      <c r="D254" s="14">
        <v>1</v>
      </c>
      <c r="E254" s="2" t="s">
        <v>545</v>
      </c>
      <c r="F254" s="28">
        <v>77.716799999999992</v>
      </c>
      <c r="G254" s="28">
        <f t="shared" si="62"/>
        <v>85.488479999999996</v>
      </c>
      <c r="H254" s="28">
        <f t="shared" ref="H254:H255" si="64">IFERROR(F254*(1-R254),"")</f>
        <v>77.716799999999992</v>
      </c>
      <c r="I254" s="28">
        <f t="shared" si="51"/>
        <v>85.488479999999996</v>
      </c>
      <c r="J254" s="32" t="s">
        <v>378</v>
      </c>
      <c r="K254" s="32" t="s">
        <v>378</v>
      </c>
      <c r="L254" s="32" t="s">
        <v>378</v>
      </c>
      <c r="M254" s="32" t="s">
        <v>378</v>
      </c>
      <c r="N254" s="32"/>
      <c r="O254" s="32"/>
      <c r="P254" s="32" t="s">
        <v>378</v>
      </c>
      <c r="Q254" s="32"/>
      <c r="R254" s="86">
        <f>IFERROR(VLOOKUP(A254,'Customer Details'!$A$4:$C$11,3,FALSE),"")</f>
        <v>0</v>
      </c>
    </row>
    <row r="255" spans="1:969" s="1" customFormat="1" ht="12" customHeight="1" x14ac:dyDescent="0.25">
      <c r="A255" s="49" t="s">
        <v>450</v>
      </c>
      <c r="B255" s="4">
        <v>9015865</v>
      </c>
      <c r="C255" s="3" t="s">
        <v>339</v>
      </c>
      <c r="D255" s="14">
        <v>1</v>
      </c>
      <c r="E255" s="14"/>
      <c r="F255" s="28">
        <v>4.3176000000000005</v>
      </c>
      <c r="G255" s="28">
        <f t="shared" si="62"/>
        <v>4.7493600000000011</v>
      </c>
      <c r="H255" s="28">
        <f t="shared" si="64"/>
        <v>4.3176000000000005</v>
      </c>
      <c r="I255" s="28">
        <f t="shared" si="51"/>
        <v>4.7493600000000011</v>
      </c>
      <c r="J255" s="32" t="s">
        <v>378</v>
      </c>
      <c r="K255" s="32" t="s">
        <v>378</v>
      </c>
      <c r="L255" s="32" t="s">
        <v>378</v>
      </c>
      <c r="M255" s="32" t="s">
        <v>378</v>
      </c>
      <c r="N255" s="32"/>
      <c r="O255" s="32"/>
      <c r="P255" s="32" t="s">
        <v>378</v>
      </c>
      <c r="Q255" s="32"/>
      <c r="R255" s="86">
        <f>IFERROR(VLOOKUP(A255,'Customer Details'!$A$4:$C$11,3,FALSE),"")</f>
        <v>0</v>
      </c>
    </row>
    <row r="256" spans="1:969" s="192" customFormat="1" ht="24" customHeight="1" x14ac:dyDescent="0.25">
      <c r="A256" s="183"/>
      <c r="B256" s="184" t="s">
        <v>408</v>
      </c>
      <c r="C256" s="185"/>
      <c r="D256" s="186"/>
      <c r="E256" s="186"/>
      <c r="F256" s="187"/>
      <c r="G256" s="187"/>
      <c r="H256" s="188"/>
      <c r="I256" s="187"/>
      <c r="J256" s="189"/>
      <c r="K256" s="189"/>
      <c r="L256" s="189"/>
      <c r="M256" s="189"/>
      <c r="N256" s="189"/>
      <c r="O256" s="189"/>
      <c r="P256" s="189"/>
      <c r="Q256" s="189"/>
      <c r="R256" s="202"/>
    </row>
    <row r="257" spans="1:18" s="15" customFormat="1" ht="12" customHeight="1" x14ac:dyDescent="0.25">
      <c r="A257" s="49" t="s">
        <v>606</v>
      </c>
      <c r="B257" s="18">
        <v>9203802</v>
      </c>
      <c r="C257" s="19" t="s">
        <v>263</v>
      </c>
      <c r="D257" s="14">
        <v>1</v>
      </c>
      <c r="E257" s="14"/>
      <c r="F257" s="28">
        <v>35.157600000000002</v>
      </c>
      <c r="G257" s="28">
        <f t="shared" ref="G257:G276" si="65">F257*1.1</f>
        <v>38.673360000000002</v>
      </c>
      <c r="H257" s="28">
        <f t="shared" ref="H257:H276" si="66">IFERROR(F257*(1-R257),"")</f>
        <v>35.157600000000002</v>
      </c>
      <c r="I257" s="28">
        <f t="shared" si="51"/>
        <v>38.673360000000002</v>
      </c>
      <c r="J257" s="32" t="s">
        <v>378</v>
      </c>
      <c r="K257" s="32" t="s">
        <v>378</v>
      </c>
      <c r="L257" s="32" t="s">
        <v>378</v>
      </c>
      <c r="M257" s="32" t="s">
        <v>378</v>
      </c>
      <c r="N257" s="32"/>
      <c r="O257" s="32"/>
      <c r="P257" s="32" t="s">
        <v>378</v>
      </c>
      <c r="Q257" s="20"/>
      <c r="R257" s="77">
        <f>IFERROR(VLOOKUP(A257,'Customer Details'!$A$4:$C$11,3,FALSE),"")</f>
        <v>0</v>
      </c>
    </row>
    <row r="258" spans="1:18" s="15" customFormat="1" ht="12" customHeight="1" x14ac:dyDescent="0.25">
      <c r="A258" s="49" t="s">
        <v>606</v>
      </c>
      <c r="B258" s="18">
        <v>9203804</v>
      </c>
      <c r="C258" s="19" t="s">
        <v>46</v>
      </c>
      <c r="D258" s="14">
        <v>1</v>
      </c>
      <c r="E258" s="2" t="s">
        <v>545</v>
      </c>
      <c r="F258" s="28">
        <v>50.063600000000001</v>
      </c>
      <c r="G258" s="28">
        <f t="shared" si="65"/>
        <v>55.069960000000009</v>
      </c>
      <c r="H258" s="28">
        <f t="shared" si="66"/>
        <v>50.063600000000001</v>
      </c>
      <c r="I258" s="28">
        <f t="shared" si="51"/>
        <v>55.069960000000009</v>
      </c>
      <c r="J258" s="32" t="s">
        <v>378</v>
      </c>
      <c r="K258" s="32" t="s">
        <v>378</v>
      </c>
      <c r="L258" s="32" t="s">
        <v>378</v>
      </c>
      <c r="M258" s="32" t="s">
        <v>378</v>
      </c>
      <c r="N258" s="32"/>
      <c r="O258" s="32"/>
      <c r="P258" s="32" t="s">
        <v>378</v>
      </c>
      <c r="Q258" s="20"/>
      <c r="R258" s="77">
        <f>IFERROR(VLOOKUP(A258,'Customer Details'!$A$4:$C$11,3,FALSE),"")</f>
        <v>0</v>
      </c>
    </row>
    <row r="259" spans="1:18" s="15" customFormat="1" ht="12" customHeight="1" x14ac:dyDescent="0.25">
      <c r="A259" s="49" t="s">
        <v>606</v>
      </c>
      <c r="B259" s="18">
        <v>9203805</v>
      </c>
      <c r="C259" s="19" t="s">
        <v>47</v>
      </c>
      <c r="D259" s="14">
        <v>1</v>
      </c>
      <c r="E259" s="14"/>
      <c r="F259" s="28">
        <v>77.716799999999992</v>
      </c>
      <c r="G259" s="28">
        <f t="shared" si="65"/>
        <v>85.488479999999996</v>
      </c>
      <c r="H259" s="28">
        <f t="shared" si="66"/>
        <v>77.716799999999992</v>
      </c>
      <c r="I259" s="28">
        <f t="shared" si="51"/>
        <v>85.488479999999996</v>
      </c>
      <c r="J259" s="32" t="s">
        <v>378</v>
      </c>
      <c r="K259" s="32" t="s">
        <v>378</v>
      </c>
      <c r="L259" s="32" t="s">
        <v>378</v>
      </c>
      <c r="M259" s="32" t="s">
        <v>378</v>
      </c>
      <c r="N259" s="32"/>
      <c r="O259" s="32"/>
      <c r="P259" s="32" t="s">
        <v>378</v>
      </c>
      <c r="Q259" s="20"/>
      <c r="R259" s="77">
        <f>IFERROR(VLOOKUP(A259,'Customer Details'!$A$4:$C$11,3,FALSE),"")</f>
        <v>0</v>
      </c>
    </row>
    <row r="260" spans="1:18" s="15" customFormat="1" ht="12" customHeight="1" x14ac:dyDescent="0.25">
      <c r="A260" s="49" t="s">
        <v>606</v>
      </c>
      <c r="B260" s="18">
        <v>9203833</v>
      </c>
      <c r="C260" s="6" t="s">
        <v>327</v>
      </c>
      <c r="D260" s="14">
        <v>1</v>
      </c>
      <c r="E260" s="14"/>
      <c r="F260" s="28">
        <v>35.157600000000002</v>
      </c>
      <c r="G260" s="28">
        <f t="shared" si="65"/>
        <v>38.673360000000002</v>
      </c>
      <c r="H260" s="28">
        <f t="shared" si="66"/>
        <v>35.157600000000002</v>
      </c>
      <c r="I260" s="28">
        <f t="shared" si="51"/>
        <v>38.673360000000002</v>
      </c>
      <c r="J260" s="32" t="s">
        <v>378</v>
      </c>
      <c r="K260" s="32" t="s">
        <v>378</v>
      </c>
      <c r="L260" s="32" t="s">
        <v>378</v>
      </c>
      <c r="M260" s="32" t="s">
        <v>378</v>
      </c>
      <c r="N260" s="32"/>
      <c r="O260" s="32"/>
      <c r="P260" s="32" t="s">
        <v>378</v>
      </c>
      <c r="Q260" s="20"/>
      <c r="R260" s="77">
        <f>IFERROR(VLOOKUP(A260,'Customer Details'!$A$4:$C$11,3,FALSE),"")</f>
        <v>0</v>
      </c>
    </row>
    <row r="261" spans="1:18" s="15" customFormat="1" ht="12" customHeight="1" x14ac:dyDescent="0.25">
      <c r="A261" s="49" t="s">
        <v>606</v>
      </c>
      <c r="B261" s="18">
        <v>9203845</v>
      </c>
      <c r="C261" s="6" t="s">
        <v>358</v>
      </c>
      <c r="D261" s="14">
        <v>1</v>
      </c>
      <c r="E261" s="2" t="s">
        <v>545</v>
      </c>
      <c r="F261" s="28">
        <v>55.409199999999998</v>
      </c>
      <c r="G261" s="28">
        <f t="shared" si="65"/>
        <v>60.950120000000005</v>
      </c>
      <c r="H261" s="28">
        <f t="shared" si="66"/>
        <v>55.409199999999998</v>
      </c>
      <c r="I261" s="28">
        <f t="shared" si="51"/>
        <v>60.950120000000005</v>
      </c>
      <c r="J261" s="32" t="s">
        <v>378</v>
      </c>
      <c r="K261" s="32" t="s">
        <v>378</v>
      </c>
      <c r="L261" s="32" t="s">
        <v>378</v>
      </c>
      <c r="M261" s="32" t="s">
        <v>378</v>
      </c>
      <c r="N261" s="32"/>
      <c r="O261" s="32"/>
      <c r="P261" s="32" t="s">
        <v>378</v>
      </c>
      <c r="Q261" s="20"/>
      <c r="R261" s="77">
        <f>IFERROR(VLOOKUP(A261,'Customer Details'!$A$4:$C$11,3,FALSE),"")</f>
        <v>0</v>
      </c>
    </row>
    <row r="262" spans="1:18" s="15" customFormat="1" ht="12" customHeight="1" x14ac:dyDescent="0.25">
      <c r="A262" s="49" t="s">
        <v>606</v>
      </c>
      <c r="B262" s="18">
        <v>9203839</v>
      </c>
      <c r="C262" s="19" t="s">
        <v>278</v>
      </c>
      <c r="D262" s="14">
        <v>1</v>
      </c>
      <c r="E262" s="14"/>
      <c r="F262" s="28">
        <v>88.408000000000001</v>
      </c>
      <c r="G262" s="28">
        <f t="shared" si="65"/>
        <v>97.248800000000003</v>
      </c>
      <c r="H262" s="28">
        <f t="shared" si="66"/>
        <v>88.408000000000001</v>
      </c>
      <c r="I262" s="28">
        <f t="shared" si="51"/>
        <v>97.248800000000003</v>
      </c>
      <c r="J262" s="32" t="s">
        <v>378</v>
      </c>
      <c r="K262" s="32" t="s">
        <v>378</v>
      </c>
      <c r="L262" s="32" t="s">
        <v>378</v>
      </c>
      <c r="M262" s="32" t="s">
        <v>378</v>
      </c>
      <c r="N262" s="32"/>
      <c r="O262" s="32"/>
      <c r="P262" s="32" t="s">
        <v>378</v>
      </c>
      <c r="Q262" s="20"/>
      <c r="R262" s="77">
        <f>IFERROR(VLOOKUP(A262,'Customer Details'!$A$4:$C$11,3,FALSE),"")</f>
        <v>0</v>
      </c>
    </row>
    <row r="263" spans="1:18" s="15" customFormat="1" ht="12" customHeight="1" x14ac:dyDescent="0.25">
      <c r="A263" s="49" t="s">
        <v>606</v>
      </c>
      <c r="B263" s="18">
        <v>9001647</v>
      </c>
      <c r="C263" s="19" t="s">
        <v>228</v>
      </c>
      <c r="D263" s="14">
        <v>1</v>
      </c>
      <c r="E263" s="14"/>
      <c r="F263" s="28">
        <v>37.316399999999994</v>
      </c>
      <c r="G263" s="28">
        <f t="shared" si="65"/>
        <v>41.04804</v>
      </c>
      <c r="H263" s="28">
        <f t="shared" si="66"/>
        <v>37.316399999999994</v>
      </c>
      <c r="I263" s="28">
        <f t="shared" si="51"/>
        <v>41.04804</v>
      </c>
      <c r="J263" s="32" t="s">
        <v>378</v>
      </c>
      <c r="K263" s="32" t="s">
        <v>378</v>
      </c>
      <c r="L263" s="32" t="s">
        <v>378</v>
      </c>
      <c r="M263" s="32" t="s">
        <v>378</v>
      </c>
      <c r="N263" s="32"/>
      <c r="O263" s="32"/>
      <c r="P263" s="32" t="s">
        <v>378</v>
      </c>
      <c r="Q263" s="20"/>
      <c r="R263" s="77">
        <f>IFERROR(VLOOKUP(A263,'Customer Details'!$A$4:$C$11,3,FALSE),"")</f>
        <v>0</v>
      </c>
    </row>
    <row r="264" spans="1:18" s="15" customFormat="1" ht="12" customHeight="1" x14ac:dyDescent="0.25">
      <c r="A264" s="49" t="s">
        <v>606</v>
      </c>
      <c r="B264" s="18">
        <v>9001648</v>
      </c>
      <c r="C264" s="19" t="s">
        <v>229</v>
      </c>
      <c r="D264" s="14">
        <v>1</v>
      </c>
      <c r="E264" s="14"/>
      <c r="F264" s="28">
        <v>50.063600000000001</v>
      </c>
      <c r="G264" s="28">
        <f t="shared" si="65"/>
        <v>55.069960000000009</v>
      </c>
      <c r="H264" s="28">
        <f t="shared" si="66"/>
        <v>50.063600000000001</v>
      </c>
      <c r="I264" s="28">
        <f t="shared" ref="I264:I282" si="67">IFERROR(H264*1.1,"")</f>
        <v>55.069960000000009</v>
      </c>
      <c r="J264" s="32" t="s">
        <v>378</v>
      </c>
      <c r="K264" s="32" t="s">
        <v>378</v>
      </c>
      <c r="L264" s="32" t="s">
        <v>378</v>
      </c>
      <c r="M264" s="32" t="s">
        <v>378</v>
      </c>
      <c r="N264" s="32"/>
      <c r="O264" s="32"/>
      <c r="P264" s="32" t="s">
        <v>378</v>
      </c>
      <c r="Q264" s="20"/>
      <c r="R264" s="77">
        <f>IFERROR(VLOOKUP(A264,'Customer Details'!$A$4:$C$11,3,FALSE),"")</f>
        <v>0</v>
      </c>
    </row>
    <row r="265" spans="1:18" s="15" customFormat="1" ht="12" customHeight="1" x14ac:dyDescent="0.25">
      <c r="A265" s="49" t="s">
        <v>606</v>
      </c>
      <c r="B265" s="18">
        <v>9001659</v>
      </c>
      <c r="C265" s="19" t="s">
        <v>225</v>
      </c>
      <c r="D265" s="14">
        <v>1</v>
      </c>
      <c r="E265" s="14"/>
      <c r="F265" s="28">
        <v>77.716799999999992</v>
      </c>
      <c r="G265" s="28">
        <f t="shared" si="65"/>
        <v>85.488479999999996</v>
      </c>
      <c r="H265" s="28">
        <f t="shared" si="66"/>
        <v>77.716799999999992</v>
      </c>
      <c r="I265" s="28">
        <f t="shared" si="67"/>
        <v>85.488479999999996</v>
      </c>
      <c r="J265" s="32" t="s">
        <v>378</v>
      </c>
      <c r="K265" s="32" t="s">
        <v>378</v>
      </c>
      <c r="L265" s="32" t="s">
        <v>378</v>
      </c>
      <c r="M265" s="32" t="s">
        <v>378</v>
      </c>
      <c r="N265" s="32"/>
      <c r="O265" s="32"/>
      <c r="P265" s="32" t="s">
        <v>378</v>
      </c>
      <c r="Q265" s="20"/>
      <c r="R265" s="77">
        <f>IFERROR(VLOOKUP(A265,'Customer Details'!$A$4:$C$11,3,FALSE),"")</f>
        <v>0</v>
      </c>
    </row>
    <row r="266" spans="1:18" s="15" customFormat="1" ht="12" customHeight="1" x14ac:dyDescent="0.25">
      <c r="A266" s="49" t="s">
        <v>606</v>
      </c>
      <c r="B266" s="18">
        <v>9001654</v>
      </c>
      <c r="C266" s="19" t="s">
        <v>276</v>
      </c>
      <c r="D266" s="14">
        <v>1</v>
      </c>
      <c r="E266" s="14"/>
      <c r="F266" s="28">
        <v>40.5032</v>
      </c>
      <c r="G266" s="28">
        <f t="shared" si="65"/>
        <v>44.553520000000006</v>
      </c>
      <c r="H266" s="28">
        <f t="shared" si="66"/>
        <v>40.5032</v>
      </c>
      <c r="I266" s="28">
        <f t="shared" si="67"/>
        <v>44.553520000000006</v>
      </c>
      <c r="J266" s="32" t="s">
        <v>378</v>
      </c>
      <c r="K266" s="32" t="s">
        <v>378</v>
      </c>
      <c r="L266" s="32" t="s">
        <v>378</v>
      </c>
      <c r="M266" s="32" t="s">
        <v>378</v>
      </c>
      <c r="N266" s="32"/>
      <c r="O266" s="32"/>
      <c r="P266" s="32" t="s">
        <v>378</v>
      </c>
      <c r="Q266" s="20"/>
      <c r="R266" s="77">
        <f>IFERROR(VLOOKUP(A266,'Customer Details'!$A$4:$C$11,3,FALSE),"")</f>
        <v>0</v>
      </c>
    </row>
    <row r="267" spans="1:18" s="15" customFormat="1" ht="12" customHeight="1" x14ac:dyDescent="0.25">
      <c r="A267" s="49" t="s">
        <v>606</v>
      </c>
      <c r="B267" s="18">
        <v>9208282</v>
      </c>
      <c r="C267" s="6" t="s">
        <v>328</v>
      </c>
      <c r="D267" s="14">
        <v>1</v>
      </c>
      <c r="E267" s="14"/>
      <c r="F267" s="28">
        <v>37.316399999999994</v>
      </c>
      <c r="G267" s="28">
        <f t="shared" si="65"/>
        <v>41.04804</v>
      </c>
      <c r="H267" s="28">
        <f t="shared" si="66"/>
        <v>37.316399999999994</v>
      </c>
      <c r="I267" s="28">
        <f t="shared" si="67"/>
        <v>41.04804</v>
      </c>
      <c r="J267" s="20"/>
      <c r="K267" s="20"/>
      <c r="L267" s="32" t="s">
        <v>378</v>
      </c>
      <c r="M267" s="32" t="s">
        <v>378</v>
      </c>
      <c r="N267" s="20"/>
      <c r="O267" s="20"/>
      <c r="P267" s="32" t="s">
        <v>378</v>
      </c>
      <c r="Q267" s="20"/>
      <c r="R267" s="77">
        <f>IFERROR(VLOOKUP(A267,'Customer Details'!$A$4:$C$11,3,FALSE),"")</f>
        <v>0</v>
      </c>
    </row>
    <row r="268" spans="1:18" s="15" customFormat="1" ht="12" customHeight="1" x14ac:dyDescent="0.25">
      <c r="A268" s="49" t="s">
        <v>606</v>
      </c>
      <c r="B268" s="18">
        <v>9015793</v>
      </c>
      <c r="C268" s="6" t="s">
        <v>417</v>
      </c>
      <c r="D268" s="14">
        <v>1</v>
      </c>
      <c r="E268" s="2" t="s">
        <v>545</v>
      </c>
      <c r="F268" s="28">
        <v>50.063600000000001</v>
      </c>
      <c r="G268" s="28">
        <f t="shared" si="65"/>
        <v>55.069960000000009</v>
      </c>
      <c r="H268" s="28">
        <f t="shared" si="66"/>
        <v>50.063600000000001</v>
      </c>
      <c r="I268" s="28">
        <f t="shared" si="67"/>
        <v>55.069960000000009</v>
      </c>
      <c r="J268" s="32" t="s">
        <v>378</v>
      </c>
      <c r="K268" s="32" t="s">
        <v>378</v>
      </c>
      <c r="L268" s="32" t="s">
        <v>378</v>
      </c>
      <c r="M268" s="32" t="s">
        <v>378</v>
      </c>
      <c r="N268" s="32"/>
      <c r="O268" s="32"/>
      <c r="P268" s="32" t="s">
        <v>378</v>
      </c>
      <c r="Q268" s="20"/>
      <c r="R268" s="77">
        <f>IFERROR(VLOOKUP(A268,'Customer Details'!$A$4:$C$11,3,FALSE),"")</f>
        <v>0</v>
      </c>
    </row>
    <row r="269" spans="1:18" s="15" customFormat="1" ht="12" customHeight="1" x14ac:dyDescent="0.25">
      <c r="A269" s="49" t="s">
        <v>606</v>
      </c>
      <c r="B269" s="18">
        <v>9015794</v>
      </c>
      <c r="C269" s="6" t="s">
        <v>418</v>
      </c>
      <c r="D269" s="14">
        <v>1</v>
      </c>
      <c r="E269" s="14"/>
      <c r="F269" s="28">
        <v>50.063600000000001</v>
      </c>
      <c r="G269" s="28">
        <f t="shared" si="65"/>
        <v>55.069960000000009</v>
      </c>
      <c r="H269" s="28">
        <f t="shared" si="66"/>
        <v>50.063600000000001</v>
      </c>
      <c r="I269" s="28">
        <f t="shared" si="67"/>
        <v>55.069960000000009</v>
      </c>
      <c r="J269" s="32" t="s">
        <v>378</v>
      </c>
      <c r="K269" s="32" t="s">
        <v>378</v>
      </c>
      <c r="L269" s="32" t="s">
        <v>378</v>
      </c>
      <c r="M269" s="32" t="s">
        <v>378</v>
      </c>
      <c r="N269" s="32"/>
      <c r="O269" s="32"/>
      <c r="P269" s="32" t="s">
        <v>378</v>
      </c>
      <c r="Q269" s="20"/>
      <c r="R269" s="77">
        <f>IFERROR(VLOOKUP(A269,'Customer Details'!$A$4:$C$11,3,FALSE),"")</f>
        <v>0</v>
      </c>
    </row>
    <row r="270" spans="1:18" s="10" customFormat="1" ht="12" customHeight="1" x14ac:dyDescent="0.25">
      <c r="A270" s="49" t="s">
        <v>606</v>
      </c>
      <c r="B270" s="18">
        <v>9015795</v>
      </c>
      <c r="C270" s="6" t="s">
        <v>419</v>
      </c>
      <c r="D270" s="14">
        <v>1</v>
      </c>
      <c r="E270" s="14"/>
      <c r="F270" s="28">
        <v>50.063600000000001</v>
      </c>
      <c r="G270" s="28">
        <f t="shared" si="65"/>
        <v>55.069960000000009</v>
      </c>
      <c r="H270" s="28">
        <f t="shared" si="66"/>
        <v>50.063600000000001</v>
      </c>
      <c r="I270" s="28">
        <f t="shared" si="67"/>
        <v>55.069960000000009</v>
      </c>
      <c r="J270" s="32" t="s">
        <v>378</v>
      </c>
      <c r="K270" s="32" t="s">
        <v>378</v>
      </c>
      <c r="L270" s="32" t="s">
        <v>378</v>
      </c>
      <c r="M270" s="32" t="s">
        <v>378</v>
      </c>
      <c r="N270" s="32"/>
      <c r="O270" s="32"/>
      <c r="P270" s="32" t="s">
        <v>378</v>
      </c>
      <c r="Q270" s="20"/>
      <c r="R270" s="77">
        <f>IFERROR(VLOOKUP(A270,'Customer Details'!$A$4:$C$11,3,FALSE),"")</f>
        <v>0</v>
      </c>
    </row>
    <row r="271" spans="1:18" s="8" customFormat="1" ht="12" customHeight="1" x14ac:dyDescent="0.3">
      <c r="A271" s="49" t="s">
        <v>606</v>
      </c>
      <c r="B271" s="18">
        <v>9015796</v>
      </c>
      <c r="C271" s="6" t="s">
        <v>420</v>
      </c>
      <c r="D271" s="14">
        <v>1</v>
      </c>
      <c r="E271" s="14"/>
      <c r="F271" s="28">
        <v>50.063600000000001</v>
      </c>
      <c r="G271" s="28">
        <f t="shared" si="65"/>
        <v>55.069960000000009</v>
      </c>
      <c r="H271" s="28">
        <f t="shared" si="66"/>
        <v>50.063600000000001</v>
      </c>
      <c r="I271" s="28">
        <f t="shared" si="67"/>
        <v>55.069960000000009</v>
      </c>
      <c r="J271" s="32" t="s">
        <v>378</v>
      </c>
      <c r="K271" s="32" t="s">
        <v>378</v>
      </c>
      <c r="L271" s="32" t="s">
        <v>378</v>
      </c>
      <c r="M271" s="32" t="s">
        <v>378</v>
      </c>
      <c r="N271" s="32"/>
      <c r="O271" s="32"/>
      <c r="P271" s="32" t="s">
        <v>378</v>
      </c>
      <c r="Q271" s="20"/>
      <c r="R271" s="77">
        <f>IFERROR(VLOOKUP(A271,'Customer Details'!$A$4:$C$11,3,FALSE),"")</f>
        <v>0</v>
      </c>
    </row>
    <row r="272" spans="1:18" ht="12" customHeight="1" x14ac:dyDescent="0.25">
      <c r="A272" s="49" t="s">
        <v>606</v>
      </c>
      <c r="B272" s="18">
        <v>9015797</v>
      </c>
      <c r="C272" s="6" t="s">
        <v>421</v>
      </c>
      <c r="D272" s="14">
        <v>1</v>
      </c>
      <c r="E272" s="14"/>
      <c r="F272" s="28">
        <v>50.063600000000001</v>
      </c>
      <c r="G272" s="28">
        <f t="shared" si="65"/>
        <v>55.069960000000009</v>
      </c>
      <c r="H272" s="28">
        <f t="shared" si="66"/>
        <v>50.063600000000001</v>
      </c>
      <c r="I272" s="28">
        <f t="shared" si="67"/>
        <v>55.069960000000009</v>
      </c>
      <c r="J272" s="20"/>
      <c r="K272" s="20"/>
      <c r="L272" s="32" t="s">
        <v>378</v>
      </c>
      <c r="M272" s="32" t="s">
        <v>378</v>
      </c>
      <c r="N272" s="20"/>
      <c r="O272" s="20"/>
      <c r="P272" s="32" t="s">
        <v>378</v>
      </c>
      <c r="Q272" s="20"/>
      <c r="R272" s="77">
        <f>IFERROR(VLOOKUP(A272,'Customer Details'!$A$4:$C$11,3,FALSE),"")</f>
        <v>0</v>
      </c>
    </row>
    <row r="273" spans="1:18" s="10" customFormat="1" ht="12" customHeight="1" x14ac:dyDescent="0.25">
      <c r="A273" s="49" t="s">
        <v>606</v>
      </c>
      <c r="B273" s="18">
        <v>9686064</v>
      </c>
      <c r="C273" s="6" t="s">
        <v>422</v>
      </c>
      <c r="D273" s="14">
        <v>1</v>
      </c>
      <c r="E273" s="14"/>
      <c r="F273" s="28">
        <v>35.157600000000002</v>
      </c>
      <c r="G273" s="28">
        <f t="shared" si="65"/>
        <v>38.673360000000002</v>
      </c>
      <c r="H273" s="28">
        <f t="shared" si="66"/>
        <v>35.157600000000002</v>
      </c>
      <c r="I273" s="28">
        <f t="shared" si="67"/>
        <v>38.673360000000002</v>
      </c>
      <c r="J273" s="20"/>
      <c r="K273" s="20"/>
      <c r="L273" s="32" t="s">
        <v>378</v>
      </c>
      <c r="M273" s="32" t="s">
        <v>378</v>
      </c>
      <c r="N273" s="32" t="s">
        <v>378</v>
      </c>
      <c r="O273" s="32" t="s">
        <v>378</v>
      </c>
      <c r="P273" s="32" t="s">
        <v>378</v>
      </c>
      <c r="Q273" s="20"/>
      <c r="R273" s="77">
        <f>IFERROR(VLOOKUP(A273,'Customer Details'!$A$4:$C$11,3,FALSE),"")</f>
        <v>0</v>
      </c>
    </row>
    <row r="274" spans="1:18" s="10" customFormat="1" ht="12" customHeight="1" x14ac:dyDescent="0.25">
      <c r="A274" s="49" t="s">
        <v>606</v>
      </c>
      <c r="B274" s="18">
        <v>9928200</v>
      </c>
      <c r="C274" s="6" t="s">
        <v>423</v>
      </c>
      <c r="D274" s="14">
        <v>1</v>
      </c>
      <c r="E274" s="14"/>
      <c r="F274" s="28">
        <v>35.157600000000002</v>
      </c>
      <c r="G274" s="28">
        <f t="shared" si="65"/>
        <v>38.673360000000002</v>
      </c>
      <c r="H274" s="28">
        <f t="shared" si="66"/>
        <v>35.157600000000002</v>
      </c>
      <c r="I274" s="28">
        <f t="shared" si="67"/>
        <v>38.673360000000002</v>
      </c>
      <c r="J274" s="20"/>
      <c r="K274" s="20"/>
      <c r="L274" s="32" t="s">
        <v>378</v>
      </c>
      <c r="M274" s="32" t="s">
        <v>378</v>
      </c>
      <c r="N274" s="32" t="s">
        <v>378</v>
      </c>
      <c r="O274" s="32" t="s">
        <v>378</v>
      </c>
      <c r="P274" s="32" t="s">
        <v>378</v>
      </c>
      <c r="Q274" s="20"/>
      <c r="R274" s="77">
        <f>IFERROR(VLOOKUP(A274,'Customer Details'!$A$4:$C$11,3,FALSE),"")</f>
        <v>0</v>
      </c>
    </row>
    <row r="275" spans="1:18" s="8" customFormat="1" ht="12" customHeight="1" x14ac:dyDescent="0.3">
      <c r="A275" s="49" t="s">
        <v>606</v>
      </c>
      <c r="B275" s="18">
        <v>9018192</v>
      </c>
      <c r="C275" s="6" t="s">
        <v>330</v>
      </c>
      <c r="D275" s="14">
        <v>1</v>
      </c>
      <c r="E275" s="2" t="s">
        <v>545</v>
      </c>
      <c r="F275" s="28">
        <v>133.0232</v>
      </c>
      <c r="G275" s="28">
        <f t="shared" si="65"/>
        <v>146.32552000000001</v>
      </c>
      <c r="H275" s="28">
        <f t="shared" si="66"/>
        <v>133.0232</v>
      </c>
      <c r="I275" s="28">
        <f t="shared" si="67"/>
        <v>146.32552000000001</v>
      </c>
      <c r="J275" s="20"/>
      <c r="K275" s="20"/>
      <c r="L275" s="32" t="s">
        <v>378</v>
      </c>
      <c r="M275" s="32" t="s">
        <v>378</v>
      </c>
      <c r="N275" s="32" t="s">
        <v>378</v>
      </c>
      <c r="O275" s="32" t="s">
        <v>378</v>
      </c>
      <c r="P275" s="32" t="s">
        <v>378</v>
      </c>
      <c r="Q275" s="20"/>
      <c r="R275" s="77">
        <f>IFERROR(VLOOKUP(A275,'Customer Details'!$A$4:$C$11,3,FALSE),"")</f>
        <v>0</v>
      </c>
    </row>
    <row r="276" spans="1:18" ht="12" customHeight="1" x14ac:dyDescent="0.25">
      <c r="A276" s="49" t="s">
        <v>606</v>
      </c>
      <c r="B276" s="18">
        <v>9018191</v>
      </c>
      <c r="C276" s="6" t="s">
        <v>329</v>
      </c>
      <c r="D276" s="14">
        <v>1</v>
      </c>
      <c r="E276" s="14"/>
      <c r="F276" s="28">
        <v>133.0232</v>
      </c>
      <c r="G276" s="28">
        <f t="shared" si="65"/>
        <v>146.32552000000001</v>
      </c>
      <c r="H276" s="28">
        <f t="shared" si="66"/>
        <v>133.0232</v>
      </c>
      <c r="I276" s="28">
        <f t="shared" si="67"/>
        <v>146.32552000000001</v>
      </c>
      <c r="J276" s="20"/>
      <c r="K276" s="20"/>
      <c r="L276" s="32" t="s">
        <v>378</v>
      </c>
      <c r="M276" s="32" t="s">
        <v>378</v>
      </c>
      <c r="N276" s="32" t="s">
        <v>378</v>
      </c>
      <c r="O276" s="32" t="s">
        <v>378</v>
      </c>
      <c r="P276" s="32" t="s">
        <v>378</v>
      </c>
      <c r="Q276" s="20"/>
      <c r="R276" s="77">
        <f>IFERROR(VLOOKUP(A276,'Customer Details'!$A$4:$C$11,3,FALSE),"")</f>
        <v>0</v>
      </c>
    </row>
    <row r="277" spans="1:18" s="179" customFormat="1" ht="24" customHeight="1" x14ac:dyDescent="0.25">
      <c r="A277" s="168"/>
      <c r="B277" s="169" t="s">
        <v>204</v>
      </c>
      <c r="C277" s="170"/>
      <c r="D277" s="171"/>
      <c r="E277" s="171"/>
      <c r="F277" s="180"/>
      <c r="G277" s="180"/>
      <c r="H277" s="181"/>
      <c r="I277" s="180"/>
      <c r="J277" s="176"/>
      <c r="K277" s="176"/>
      <c r="L277" s="176"/>
      <c r="M277" s="176"/>
      <c r="N277" s="176"/>
      <c r="O277" s="176"/>
      <c r="P277" s="176"/>
      <c r="Q277" s="176"/>
      <c r="R277" s="182" t="str">
        <f>IFERROR(VLOOKUP(A277,'Customer Details'!$A$4:$C$11,3,FALSE),"")</f>
        <v/>
      </c>
    </row>
    <row r="278" spans="1:18" s="11" customFormat="1" ht="12" customHeight="1" x14ac:dyDescent="0.25">
      <c r="A278" s="49" t="s">
        <v>450</v>
      </c>
      <c r="B278" s="13">
        <v>9027064</v>
      </c>
      <c r="C278" s="3" t="s">
        <v>665</v>
      </c>
      <c r="D278" s="14">
        <v>1</v>
      </c>
      <c r="E278" s="14"/>
      <c r="F278" s="28">
        <v>88.408000000000001</v>
      </c>
      <c r="G278" s="28">
        <f t="shared" ref="G278:G282" si="68">F278*1.1</f>
        <v>97.248800000000003</v>
      </c>
      <c r="H278" s="28">
        <f t="shared" ref="H278:H282" si="69">IFERROR(F278*(1-R278),"")</f>
        <v>88.408000000000001</v>
      </c>
      <c r="I278" s="28">
        <f t="shared" si="67"/>
        <v>97.248800000000003</v>
      </c>
      <c r="J278" s="32" t="s">
        <v>378</v>
      </c>
      <c r="K278" s="32" t="s">
        <v>378</v>
      </c>
      <c r="L278" s="32" t="s">
        <v>378</v>
      </c>
      <c r="M278" s="32" t="s">
        <v>378</v>
      </c>
      <c r="N278" s="32" t="s">
        <v>378</v>
      </c>
      <c r="O278" s="32" t="s">
        <v>378</v>
      </c>
      <c r="P278" s="32" t="s">
        <v>378</v>
      </c>
      <c r="Q278" s="32" t="s">
        <v>378</v>
      </c>
      <c r="R278" s="85">
        <f>IFERROR(VLOOKUP(A278,'Customer Details'!$A$4:$C$11,3,FALSE),"")</f>
        <v>0</v>
      </c>
    </row>
    <row r="279" spans="1:18" s="12" customFormat="1" ht="12" customHeight="1" x14ac:dyDescent="0.25">
      <c r="A279" s="2" t="s">
        <v>450</v>
      </c>
      <c r="B279" s="13">
        <v>9685001</v>
      </c>
      <c r="C279" s="3" t="s">
        <v>1</v>
      </c>
      <c r="D279" s="14">
        <v>1</v>
      </c>
      <c r="E279" s="14"/>
      <c r="F279" s="28">
        <v>2.1588000000000003</v>
      </c>
      <c r="G279" s="28">
        <f t="shared" si="68"/>
        <v>2.3746800000000006</v>
      </c>
      <c r="H279" s="28">
        <f t="shared" si="69"/>
        <v>2.1588000000000003</v>
      </c>
      <c r="I279" s="28">
        <f t="shared" si="67"/>
        <v>2.3746800000000006</v>
      </c>
      <c r="J279" s="32" t="s">
        <v>378</v>
      </c>
      <c r="K279" s="32" t="s">
        <v>378</v>
      </c>
      <c r="L279" s="32" t="s">
        <v>378</v>
      </c>
      <c r="M279" s="32" t="s">
        <v>378</v>
      </c>
      <c r="N279" s="32"/>
      <c r="O279" s="32" t="s">
        <v>378</v>
      </c>
      <c r="P279" s="32" t="s">
        <v>378</v>
      </c>
      <c r="Q279" s="32"/>
      <c r="R279" s="85">
        <f>IFERROR(VLOOKUP(A279,'Customer Details'!$A$4:$C$11,3,FALSE),"")</f>
        <v>0</v>
      </c>
    </row>
    <row r="280" spans="1:18" s="12" customFormat="1" ht="12" customHeight="1" x14ac:dyDescent="0.25">
      <c r="A280" s="2" t="s">
        <v>450</v>
      </c>
      <c r="B280" s="4">
        <v>9910019</v>
      </c>
      <c r="C280" s="3" t="s">
        <v>3</v>
      </c>
      <c r="D280" s="14">
        <v>1</v>
      </c>
      <c r="E280" s="2" t="s">
        <v>546</v>
      </c>
      <c r="F280" s="28">
        <v>2.1588000000000003</v>
      </c>
      <c r="G280" s="28">
        <f t="shared" si="68"/>
        <v>2.3746800000000006</v>
      </c>
      <c r="H280" s="28">
        <f t="shared" si="69"/>
        <v>2.1588000000000003</v>
      </c>
      <c r="I280" s="28">
        <f t="shared" si="67"/>
        <v>2.3746800000000006</v>
      </c>
      <c r="J280" s="32"/>
      <c r="K280" s="32"/>
      <c r="L280" s="32" t="s">
        <v>378</v>
      </c>
      <c r="M280" s="32" t="s">
        <v>378</v>
      </c>
      <c r="N280" s="32"/>
      <c r="O280" s="32"/>
      <c r="P280" s="32" t="s">
        <v>378</v>
      </c>
      <c r="Q280" s="32"/>
      <c r="R280" s="85">
        <f>IFERROR(VLOOKUP(A280,'Customer Details'!$A$4:$C$11,3,FALSE),"")</f>
        <v>0</v>
      </c>
    </row>
    <row r="281" spans="1:18" x14ac:dyDescent="0.25">
      <c r="A281" s="2" t="s">
        <v>450</v>
      </c>
      <c r="B281" s="4">
        <v>9017142</v>
      </c>
      <c r="C281" s="3" t="s">
        <v>489</v>
      </c>
      <c r="D281" s="2">
        <v>1</v>
      </c>
      <c r="E281" s="2" t="s">
        <v>545</v>
      </c>
      <c r="F281" s="28">
        <v>170.648</v>
      </c>
      <c r="G281" s="28">
        <f t="shared" si="68"/>
        <v>187.71280000000002</v>
      </c>
      <c r="H281" s="28">
        <f t="shared" si="69"/>
        <v>170.648</v>
      </c>
      <c r="I281" s="28">
        <f t="shared" si="67"/>
        <v>187.71280000000002</v>
      </c>
      <c r="R281" s="75">
        <f>IFERROR(VLOOKUP(A281,'Customer Details'!$A$4:$C$11,3,FALSE),"")</f>
        <v>0</v>
      </c>
    </row>
    <row r="282" spans="1:18" ht="12" customHeight="1" x14ac:dyDescent="0.25">
      <c r="A282" s="2" t="s">
        <v>450</v>
      </c>
      <c r="B282" s="4">
        <v>1810879</v>
      </c>
      <c r="C282" s="3" t="s">
        <v>532</v>
      </c>
      <c r="D282" s="2">
        <v>1</v>
      </c>
      <c r="E282" s="2" t="s">
        <v>545</v>
      </c>
      <c r="F282" s="84">
        <v>358.77199999999999</v>
      </c>
      <c r="G282" s="84">
        <f t="shared" si="68"/>
        <v>394.64920000000001</v>
      </c>
      <c r="H282" s="84">
        <f t="shared" si="69"/>
        <v>358.77199999999999</v>
      </c>
      <c r="I282" s="84">
        <f t="shared" si="67"/>
        <v>394.64920000000001</v>
      </c>
      <c r="J282" s="32" t="s">
        <v>378</v>
      </c>
      <c r="K282" s="32" t="s">
        <v>378</v>
      </c>
      <c r="L282" s="32" t="s">
        <v>378</v>
      </c>
      <c r="M282" s="32" t="s">
        <v>378</v>
      </c>
      <c r="P282" s="32" t="s">
        <v>378</v>
      </c>
      <c r="R282" s="75">
        <f>IFERROR(VLOOKUP(A282,'Customer Details'!$A$4:$C$11,3,FALSE),"")</f>
        <v>0</v>
      </c>
    </row>
    <row r="283" spans="1:18" s="167" customFormat="1" ht="19" customHeight="1" x14ac:dyDescent="0.25">
      <c r="A283" s="168"/>
      <c r="B283" s="169" t="s">
        <v>639</v>
      </c>
      <c r="C283" s="170"/>
      <c r="D283" s="171"/>
      <c r="E283" s="171"/>
      <c r="F283" s="180"/>
      <c r="G283" s="180"/>
      <c r="H283" s="180"/>
      <c r="I283" s="180"/>
      <c r="J283" s="176"/>
      <c r="K283" s="176"/>
      <c r="L283" s="176"/>
      <c r="M283" s="176"/>
      <c r="N283" s="176"/>
      <c r="O283" s="176"/>
      <c r="P283" s="176"/>
      <c r="Q283" s="176"/>
      <c r="R283" s="182"/>
    </row>
    <row r="284" spans="1:18" ht="14.5" customHeight="1" x14ac:dyDescent="0.25">
      <c r="A284" s="2" t="s">
        <v>450</v>
      </c>
      <c r="B284" s="4">
        <v>9026397</v>
      </c>
      <c r="C284" s="3" t="s">
        <v>640</v>
      </c>
      <c r="D284" s="2">
        <v>20</v>
      </c>
      <c r="F284" s="84">
        <v>3.0840000000000001</v>
      </c>
      <c r="G284" s="84">
        <f t="shared" ref="G284" si="70">F284*1.1</f>
        <v>3.3924000000000003</v>
      </c>
      <c r="H284" s="84">
        <f t="shared" ref="H284" si="71">IFERROR(F284*(1-R284),"")</f>
        <v>3.0840000000000001</v>
      </c>
      <c r="I284" s="84">
        <f t="shared" ref="I284" si="72">IFERROR(H284*1.1,"")</f>
        <v>3.3924000000000003</v>
      </c>
      <c r="J284" s="32" t="s">
        <v>378</v>
      </c>
      <c r="K284" s="32" t="s">
        <v>378</v>
      </c>
      <c r="R284" s="75">
        <v>0</v>
      </c>
    </row>
    <row r="286" spans="1:18" ht="17.5" x14ac:dyDescent="0.35">
      <c r="A286" s="51" t="s">
        <v>490</v>
      </c>
      <c r="F286" s="40"/>
      <c r="G286" s="38"/>
      <c r="H286" s="38"/>
      <c r="I286" s="38"/>
      <c r="J286" s="33"/>
      <c r="K286" s="33"/>
    </row>
    <row r="287" spans="1:18" ht="17.5" x14ac:dyDescent="0.35">
      <c r="A287" s="55" t="s">
        <v>8</v>
      </c>
      <c r="F287" s="40"/>
      <c r="G287" s="38"/>
      <c r="H287" s="38"/>
      <c r="I287" s="38"/>
      <c r="J287" s="33"/>
      <c r="K287" s="33"/>
    </row>
    <row r="288" spans="1:18" ht="17.5" x14ac:dyDescent="0.35">
      <c r="A288" s="5"/>
      <c r="F288" s="40"/>
      <c r="G288" s="38"/>
      <c r="H288" s="38"/>
      <c r="I288" s="38"/>
      <c r="J288" s="33"/>
      <c r="K288" s="33"/>
    </row>
    <row r="289" spans="1:11" ht="17.5" x14ac:dyDescent="0.35">
      <c r="A289" s="260" t="s">
        <v>553</v>
      </c>
      <c r="B289" s="260"/>
      <c r="C289" s="260"/>
      <c r="F289" s="40"/>
      <c r="G289" s="38"/>
      <c r="H289" s="38"/>
      <c r="I289" s="38"/>
      <c r="J289" s="33"/>
      <c r="K289" s="33"/>
    </row>
    <row r="290" spans="1:11" x14ac:dyDescent="0.25">
      <c r="A290" s="260" t="s">
        <v>554</v>
      </c>
      <c r="B290" s="260"/>
      <c r="C290" s="260"/>
      <c r="D290" s="260"/>
      <c r="E290" s="260"/>
      <c r="F290" s="260"/>
      <c r="G290" s="260"/>
      <c r="H290" s="260"/>
      <c r="I290" s="260"/>
      <c r="J290" s="260"/>
      <c r="K290" s="260"/>
    </row>
  </sheetData>
  <sheetProtection algorithmName="SHA-512" hashValue="ieHGb4KD61vG8GNzsMa/yM0aLZn5NUdVPFCtiRfsBxIUpS9sg/cn2CBLO3NfU81MHFp+HwDGfkjSNOCmWM8GAw==" saltValue="B07F41j9prvRF+dg8dezIw==" spinCount="100000" sheet="1" objects="1" scenarios="1" sort="0" autoFilter="0"/>
  <autoFilter ref="A3:R284" xr:uid="{00000000-0009-0000-0000-000003000000}"/>
  <mergeCells count="2">
    <mergeCell ref="A289:C289"/>
    <mergeCell ref="A290:K290"/>
  </mergeCells>
  <pageMargins left="0.70866141732283472" right="0.70866141732283472" top="0.19685039370078741" bottom="0.74803149606299213" header="0.31496062992125984" footer="0.31496062992125984"/>
  <pageSetup paperSize="9" scale="10" fitToHeight="16" orientation="landscape" r:id="rId1"/>
  <headerFooter alignWithMargins="0">
    <oddFooter>&amp;L&amp;6All prices listed are in Australian Dollars.	Price including GST is based on Australian GST rates.	Prices exclude freight and are subject to Somfy's Terms and Conditions of Trade.&amp;R&amp;6Page &amp;PEffective 1st March 2011Somfy Pty Limited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XM90"/>
  <sheetViews>
    <sheetView zoomScale="70" zoomScaleNormal="70" workbookViewId="0">
      <pane xSplit="3" ySplit="3" topLeftCell="D4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7.1796875" defaultRowHeight="11.5" x14ac:dyDescent="0.25"/>
  <cols>
    <col min="1" max="1" width="6.26953125" style="2" customWidth="1"/>
    <col min="2" max="2" width="11" style="4" customWidth="1"/>
    <col min="3" max="3" width="56.08984375" style="3" bestFit="1" customWidth="1"/>
    <col min="4" max="5" width="7.7265625" style="2" customWidth="1"/>
    <col min="6" max="6" width="9.7265625" style="5" customWidth="1"/>
    <col min="7" max="7" width="13" style="5" customWidth="1"/>
    <col min="8" max="9" width="9.7265625" style="5" customWidth="1"/>
    <col min="10" max="10" width="56.54296875" style="2" customWidth="1"/>
    <col min="11" max="11" width="7.81640625" style="75" customWidth="1"/>
    <col min="12" max="16384" width="7.1796875" style="5"/>
  </cols>
  <sheetData>
    <row r="1" spans="1:11" s="209" customFormat="1" ht="78" customHeight="1" x14ac:dyDescent="0.25">
      <c r="A1" s="203"/>
      <c r="B1" s="204"/>
      <c r="C1" s="205"/>
      <c r="D1" s="203"/>
      <c r="E1" s="203"/>
      <c r="F1" s="206"/>
      <c r="G1" s="207"/>
      <c r="H1" s="207"/>
      <c r="I1" s="207"/>
      <c r="J1" s="203"/>
      <c r="K1" s="208"/>
    </row>
    <row r="2" spans="1:11" ht="9" customHeight="1" x14ac:dyDescent="0.25">
      <c r="E2" s="250"/>
      <c r="F2" s="40"/>
      <c r="G2" s="38"/>
      <c r="H2" s="38"/>
      <c r="I2" s="38"/>
    </row>
    <row r="3" spans="1:11" s="29" customFormat="1" ht="54" customHeight="1" x14ac:dyDescent="0.4">
      <c r="A3" s="36" t="s">
        <v>393</v>
      </c>
      <c r="B3" s="36" t="s">
        <v>381</v>
      </c>
      <c r="C3" s="36" t="s">
        <v>382</v>
      </c>
      <c r="D3" s="36" t="s">
        <v>368</v>
      </c>
      <c r="E3" s="36" t="s">
        <v>544</v>
      </c>
      <c r="F3" s="44" t="s">
        <v>671</v>
      </c>
      <c r="G3" s="36" t="s">
        <v>672</v>
      </c>
      <c r="H3" s="36" t="str">
        <f>'Customer Details'!$C2&amp;" Buy Price(ex GST)"</f>
        <v xml:space="preserve"> Buy Price(ex GST)</v>
      </c>
      <c r="I3" s="36" t="str">
        <f>'Customer Details'!$C2&amp;" Buy Price(inc GST)"</f>
        <v xml:space="preserve"> Buy Price(inc GST)</v>
      </c>
      <c r="J3" s="36" t="s">
        <v>567</v>
      </c>
      <c r="K3" s="76" t="s">
        <v>449</v>
      </c>
    </row>
    <row r="4" spans="1:11" s="217" customFormat="1" ht="24" customHeight="1" x14ac:dyDescent="0.25">
      <c r="A4" s="210"/>
      <c r="B4" s="211" t="s">
        <v>618</v>
      </c>
      <c r="C4" s="212"/>
      <c r="D4" s="213"/>
      <c r="E4" s="213"/>
      <c r="F4" s="214"/>
      <c r="G4" s="214"/>
      <c r="H4" s="215"/>
      <c r="I4" s="214"/>
      <c r="J4" s="276" t="s">
        <v>708</v>
      </c>
      <c r="K4" s="216"/>
    </row>
    <row r="5" spans="1:11" ht="12" customHeight="1" x14ac:dyDescent="0.25">
      <c r="A5" s="2" t="s">
        <v>568</v>
      </c>
      <c r="B5" s="95">
        <v>1240226</v>
      </c>
      <c r="C5" s="96" t="s">
        <v>622</v>
      </c>
      <c r="D5" s="2">
        <v>1</v>
      </c>
      <c r="F5" s="28">
        <v>733.99199999999996</v>
      </c>
      <c r="G5" s="28">
        <v>807.39120000000014</v>
      </c>
      <c r="H5" s="28">
        <f t="shared" ref="H5:H10" si="0">IFERROR(F5*(1-K5),"")</f>
        <v>733.99199999999996</v>
      </c>
      <c r="I5" s="28">
        <f>IFERROR(H5*1.1,"")</f>
        <v>807.39120000000003</v>
      </c>
      <c r="J5" s="277"/>
      <c r="K5" s="75">
        <f>IFERROR(VLOOKUP(A5,'Customer Details'!$A$4:$C$11,3,FALSE),"")</f>
        <v>0</v>
      </c>
    </row>
    <row r="6" spans="1:11" ht="12" customHeight="1" x14ac:dyDescent="0.25">
      <c r="A6" s="2" t="s">
        <v>568</v>
      </c>
      <c r="B6" s="95">
        <v>1241031</v>
      </c>
      <c r="C6" s="96" t="s">
        <v>625</v>
      </c>
      <c r="D6" s="2">
        <v>1</v>
      </c>
      <c r="F6" s="28">
        <v>787.44799999999998</v>
      </c>
      <c r="G6" s="28">
        <v>866.19280000000003</v>
      </c>
      <c r="H6" s="28">
        <f t="shared" si="0"/>
        <v>787.44799999999998</v>
      </c>
      <c r="I6" s="28">
        <f t="shared" ref="I6:I74" si="1">IFERROR(H6*1.1,"")</f>
        <v>866.19280000000003</v>
      </c>
      <c r="J6" s="277"/>
      <c r="K6" s="75">
        <f>IFERROR(VLOOKUP(A6,'Customer Details'!$A$4:$C$11,3,FALSE),"")</f>
        <v>0</v>
      </c>
    </row>
    <row r="7" spans="1:11" ht="12" customHeight="1" x14ac:dyDescent="0.25">
      <c r="A7" s="2" t="s">
        <v>568</v>
      </c>
      <c r="B7" s="95">
        <v>1240219</v>
      </c>
      <c r="C7" s="96" t="s">
        <v>623</v>
      </c>
      <c r="D7" s="2">
        <v>1</v>
      </c>
      <c r="F7" s="28">
        <v>755.58</v>
      </c>
      <c r="G7" s="28">
        <v>831.13800000000015</v>
      </c>
      <c r="H7" s="28">
        <f t="shared" si="0"/>
        <v>755.58</v>
      </c>
      <c r="I7" s="28">
        <f>IFERROR(H7*1.1,"")</f>
        <v>831.13800000000015</v>
      </c>
      <c r="J7" s="277"/>
      <c r="K7" s="75">
        <f>IFERROR(VLOOKUP(A7,'Customer Details'!$A$4:$C$11,3,FALSE),"")</f>
        <v>0</v>
      </c>
    </row>
    <row r="8" spans="1:11" ht="12" customHeight="1" x14ac:dyDescent="0.25">
      <c r="A8" s="2" t="s">
        <v>568</v>
      </c>
      <c r="B8" s="95">
        <v>1241030</v>
      </c>
      <c r="C8" s="96" t="s">
        <v>626</v>
      </c>
      <c r="D8" s="2">
        <v>1</v>
      </c>
      <c r="F8" s="28">
        <v>809.03600000000006</v>
      </c>
      <c r="G8" s="28">
        <v>889.93960000000004</v>
      </c>
      <c r="H8" s="28">
        <f t="shared" si="0"/>
        <v>809.03600000000006</v>
      </c>
      <c r="I8" s="28">
        <f>IFERROR(H8*1.1,"")</f>
        <v>889.93960000000015</v>
      </c>
      <c r="J8" s="277"/>
      <c r="K8" s="75">
        <f>IFERROR(VLOOKUP(A8,'Customer Details'!$A$4:$C$11,3,FALSE),"")</f>
        <v>0</v>
      </c>
    </row>
    <row r="9" spans="1:11" ht="12" customHeight="1" x14ac:dyDescent="0.25">
      <c r="A9" s="2" t="s">
        <v>568</v>
      </c>
      <c r="B9" s="95">
        <v>1240227</v>
      </c>
      <c r="C9" s="96" t="s">
        <v>624</v>
      </c>
      <c r="D9" s="2">
        <v>1</v>
      </c>
      <c r="F9" s="28">
        <v>894.36</v>
      </c>
      <c r="G9" s="28">
        <v>983.79600000000016</v>
      </c>
      <c r="H9" s="28">
        <f t="shared" si="0"/>
        <v>894.36</v>
      </c>
      <c r="I9" s="28">
        <f t="shared" ref="I9:I10" si="2">IFERROR(H9*1.1,"")</f>
        <v>983.79600000000005</v>
      </c>
      <c r="J9" s="277"/>
      <c r="K9" s="75">
        <f>IFERROR(VLOOKUP(A9,'Customer Details'!$A$4:$C$11,3,FALSE),"")</f>
        <v>0</v>
      </c>
    </row>
    <row r="10" spans="1:11" ht="12" customHeight="1" x14ac:dyDescent="0.25">
      <c r="A10" s="2" t="s">
        <v>568</v>
      </c>
      <c r="B10" s="95">
        <v>1241032</v>
      </c>
      <c r="C10" s="96" t="s">
        <v>627</v>
      </c>
      <c r="D10" s="2">
        <v>1</v>
      </c>
      <c r="F10" s="28">
        <v>945.76</v>
      </c>
      <c r="G10" s="28">
        <v>1040.3360000000002</v>
      </c>
      <c r="H10" s="28">
        <f t="shared" si="0"/>
        <v>945.76</v>
      </c>
      <c r="I10" s="28">
        <f t="shared" si="2"/>
        <v>1040.336</v>
      </c>
      <c r="J10" s="277"/>
      <c r="K10" s="75">
        <f>IFERROR(VLOOKUP(A10,'Customer Details'!$A$4:$C$11,3,FALSE),"")</f>
        <v>0</v>
      </c>
    </row>
    <row r="11" spans="1:11" s="219" customFormat="1" ht="24" customHeight="1" x14ac:dyDescent="0.25">
      <c r="A11" s="218"/>
      <c r="B11" s="211" t="s">
        <v>619</v>
      </c>
      <c r="D11" s="218"/>
      <c r="E11" s="218"/>
      <c r="F11" s="220"/>
      <c r="G11" s="220"/>
      <c r="H11" s="220"/>
      <c r="I11" s="220"/>
      <c r="J11" s="277"/>
      <c r="K11" s="221"/>
    </row>
    <row r="12" spans="1:11" ht="12" customHeight="1" x14ac:dyDescent="0.25">
      <c r="A12" s="2" t="s">
        <v>568</v>
      </c>
      <c r="B12" s="3">
        <v>1240229</v>
      </c>
      <c r="C12" s="5" t="s">
        <v>628</v>
      </c>
      <c r="D12" s="2">
        <v>1</v>
      </c>
      <c r="F12" s="84">
        <v>893.33199999999999</v>
      </c>
      <c r="G12" s="84">
        <v>982.66520000000014</v>
      </c>
      <c r="H12" s="84">
        <f t="shared" ref="H12:H17" si="3">IFERROR(F12*(1-K12),"")</f>
        <v>893.33199999999999</v>
      </c>
      <c r="I12" s="84">
        <f t="shared" ref="I12:I17" si="4">IFERROR(H12*1.1,"")</f>
        <v>982.66520000000003</v>
      </c>
      <c r="J12" s="277"/>
      <c r="K12" s="75">
        <f>IFERROR(VLOOKUP(A12,'Customer Details'!$A$4:$C$11,3,FALSE),"")</f>
        <v>0</v>
      </c>
    </row>
    <row r="13" spans="1:11" ht="12" customHeight="1" x14ac:dyDescent="0.25">
      <c r="A13" s="2" t="s">
        <v>568</v>
      </c>
      <c r="B13" s="3">
        <v>1241034</v>
      </c>
      <c r="C13" s="5" t="s">
        <v>629</v>
      </c>
      <c r="D13" s="2">
        <v>1</v>
      </c>
      <c r="F13" s="84">
        <v>946.78800000000001</v>
      </c>
      <c r="G13" s="84">
        <v>1041.4668000000001</v>
      </c>
      <c r="H13" s="84">
        <f t="shared" si="3"/>
        <v>946.78800000000001</v>
      </c>
      <c r="I13" s="84">
        <f t="shared" si="4"/>
        <v>1041.4668000000001</v>
      </c>
      <c r="J13" s="277"/>
      <c r="K13" s="75">
        <f>IFERROR(VLOOKUP(A13,'Customer Details'!$A$4:$C$11,3,FALSE),"")</f>
        <v>0</v>
      </c>
    </row>
    <row r="14" spans="1:11" ht="12" customHeight="1" x14ac:dyDescent="0.25">
      <c r="A14" s="2" t="s">
        <v>568</v>
      </c>
      <c r="B14" s="3">
        <v>1240228</v>
      </c>
      <c r="C14" s="5" t="s">
        <v>630</v>
      </c>
      <c r="D14" s="2">
        <v>1</v>
      </c>
      <c r="F14" s="84">
        <v>920.06000000000006</v>
      </c>
      <c r="G14" s="84">
        <v>1012.0660000000001</v>
      </c>
      <c r="H14" s="84">
        <f t="shared" si="3"/>
        <v>920.06000000000006</v>
      </c>
      <c r="I14" s="84">
        <f t="shared" si="4"/>
        <v>1012.0660000000001</v>
      </c>
      <c r="J14" s="277"/>
      <c r="K14" s="75">
        <f>IFERROR(VLOOKUP(A14,'Customer Details'!$A$4:$C$11,3,FALSE),"")</f>
        <v>0</v>
      </c>
    </row>
    <row r="15" spans="1:11" ht="12" customHeight="1" x14ac:dyDescent="0.25">
      <c r="A15" s="2" t="s">
        <v>568</v>
      </c>
      <c r="B15" s="3">
        <v>1241033</v>
      </c>
      <c r="C15" s="5" t="s">
        <v>631</v>
      </c>
      <c r="D15" s="2">
        <v>1</v>
      </c>
      <c r="F15" s="84">
        <v>973.51600000000008</v>
      </c>
      <c r="G15" s="84">
        <v>1070.8676</v>
      </c>
      <c r="H15" s="84">
        <f t="shared" si="3"/>
        <v>973.51600000000008</v>
      </c>
      <c r="I15" s="84">
        <f t="shared" si="4"/>
        <v>1070.8676000000003</v>
      </c>
      <c r="J15" s="277"/>
      <c r="K15" s="75">
        <f>IFERROR(VLOOKUP(A15,'Customer Details'!$A$4:$C$11,3,FALSE),"")</f>
        <v>0</v>
      </c>
    </row>
    <row r="16" spans="1:11" ht="12" customHeight="1" x14ac:dyDescent="0.25">
      <c r="A16" s="2" t="s">
        <v>568</v>
      </c>
      <c r="B16" s="3">
        <v>1240230</v>
      </c>
      <c r="C16" s="5" t="s">
        <v>632</v>
      </c>
      <c r="D16" s="2">
        <v>1</v>
      </c>
      <c r="F16" s="84">
        <v>1053.7</v>
      </c>
      <c r="G16" s="84">
        <v>1159.07</v>
      </c>
      <c r="H16" s="84">
        <f t="shared" si="3"/>
        <v>1053.7</v>
      </c>
      <c r="I16" s="84">
        <f t="shared" si="4"/>
        <v>1159.0700000000002</v>
      </c>
      <c r="J16" s="277"/>
      <c r="K16" s="75">
        <f>IFERROR(VLOOKUP(A16,'Customer Details'!$A$4:$C$11,3,FALSE),"")</f>
        <v>0</v>
      </c>
    </row>
    <row r="17" spans="1:962 1933:1981" ht="12" customHeight="1" x14ac:dyDescent="0.25">
      <c r="A17" s="2" t="s">
        <v>568</v>
      </c>
      <c r="B17" s="3">
        <v>1241035</v>
      </c>
      <c r="C17" s="5" t="s">
        <v>633</v>
      </c>
      <c r="D17" s="2">
        <v>1</v>
      </c>
      <c r="F17" s="84">
        <v>1105.1000000000001</v>
      </c>
      <c r="G17" s="84">
        <v>1215.6100000000001</v>
      </c>
      <c r="H17" s="84">
        <f t="shared" si="3"/>
        <v>1105.1000000000001</v>
      </c>
      <c r="I17" s="84">
        <f t="shared" si="4"/>
        <v>1215.6100000000004</v>
      </c>
      <c r="J17" s="277"/>
      <c r="K17" s="75">
        <f>IFERROR(VLOOKUP(A17,'Customer Details'!$A$4:$C$11,3,FALSE),"")</f>
        <v>0</v>
      </c>
    </row>
    <row r="18" spans="1:962 1933:1981" s="219" customFormat="1" ht="12" customHeight="1" x14ac:dyDescent="0.25">
      <c r="A18" s="210"/>
      <c r="B18" s="211" t="s">
        <v>634</v>
      </c>
      <c r="C18" s="212"/>
      <c r="D18" s="213"/>
      <c r="E18" s="213"/>
      <c r="F18" s="214"/>
      <c r="G18" s="214"/>
      <c r="H18" s="214"/>
      <c r="I18" s="214"/>
      <c r="J18" s="277"/>
      <c r="K18" s="221"/>
    </row>
    <row r="19" spans="1:962 1933:1981" ht="12" customHeight="1" x14ac:dyDescent="0.25">
      <c r="A19" s="2" t="s">
        <v>568</v>
      </c>
      <c r="B19" s="3">
        <v>1002353</v>
      </c>
      <c r="C19" s="5" t="s">
        <v>646</v>
      </c>
      <c r="D19" s="2">
        <v>1</v>
      </c>
      <c r="F19" s="84">
        <v>976.6</v>
      </c>
      <c r="G19" s="84">
        <v>1074.26</v>
      </c>
      <c r="H19" s="84">
        <f t="shared" ref="H19:H20" si="5">IFERROR(F19*(1-K19),"")</f>
        <v>976.6</v>
      </c>
      <c r="I19" s="84">
        <f t="shared" ref="I19" si="6">IFERROR(H19*1.1,"")</f>
        <v>1074.2600000000002</v>
      </c>
      <c r="J19" s="277"/>
      <c r="K19" s="75">
        <f>IFERROR(VLOOKUP(A19,'Customer Details'!$A$4:$C$11,3,FALSE),"")</f>
        <v>0</v>
      </c>
    </row>
    <row r="20" spans="1:962 1933:1981" ht="12" customHeight="1" x14ac:dyDescent="0.25">
      <c r="A20" s="2" t="s">
        <v>448</v>
      </c>
      <c r="B20" s="3">
        <v>9026468</v>
      </c>
      <c r="C20" s="5" t="s">
        <v>663</v>
      </c>
      <c r="D20" s="2">
        <v>1</v>
      </c>
      <c r="F20" s="84">
        <v>82.240000000000009</v>
      </c>
      <c r="G20" s="84">
        <v>90.463999999999999</v>
      </c>
      <c r="H20" s="84">
        <f t="shared" si="5"/>
        <v>82.240000000000009</v>
      </c>
      <c r="I20" s="84">
        <f t="shared" ref="I20" si="7">IFERROR(H20*1.1,"")</f>
        <v>90.464000000000013</v>
      </c>
      <c r="J20" s="277"/>
      <c r="K20" s="75">
        <f>IFERROR(VLOOKUP(A20,'Customer Details'!$A$4:$C$11,3,FALSE),"")</f>
        <v>0</v>
      </c>
    </row>
    <row r="21" spans="1:962 1933:1981" s="217" customFormat="1" ht="24" customHeight="1" x14ac:dyDescent="0.25">
      <c r="A21" s="210"/>
      <c r="B21" s="211" t="s">
        <v>570</v>
      </c>
      <c r="C21" s="212"/>
      <c r="D21" s="213"/>
      <c r="E21" s="213"/>
      <c r="F21" s="214"/>
      <c r="G21" s="214"/>
      <c r="H21" s="215"/>
      <c r="I21" s="214"/>
      <c r="J21" s="277"/>
      <c r="K21" s="216"/>
    </row>
    <row r="22" spans="1:962 1933:1981" s="46" customFormat="1" ht="12" customHeight="1" x14ac:dyDescent="0.25">
      <c r="A22" s="2" t="s">
        <v>568</v>
      </c>
      <c r="B22" s="4">
        <v>9026571</v>
      </c>
      <c r="C22" s="3" t="s">
        <v>691</v>
      </c>
      <c r="D22" s="2">
        <v>6</v>
      </c>
      <c r="E22" s="2"/>
      <c r="F22" s="28">
        <v>98</v>
      </c>
      <c r="G22" s="28">
        <v>107.80000000000001</v>
      </c>
      <c r="H22" s="28">
        <f t="shared" ref="H22:H33" si="8">IFERROR(F22*(1-K22),"")</f>
        <v>98</v>
      </c>
      <c r="I22" s="28">
        <f t="shared" si="1"/>
        <v>107.80000000000001</v>
      </c>
      <c r="J22" s="277"/>
      <c r="K22" s="75">
        <f>IFERROR(VLOOKUP(A22,'Customer Details'!$A$4:$C$11,3,FALSE),"")</f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</row>
    <row r="23" spans="1:962 1933:1981" s="46" customFormat="1" ht="12" customHeight="1" x14ac:dyDescent="0.25">
      <c r="A23" s="2" t="s">
        <v>568</v>
      </c>
      <c r="B23" s="4">
        <v>9026572</v>
      </c>
      <c r="C23" s="3" t="s">
        <v>703</v>
      </c>
      <c r="D23" s="2">
        <v>6</v>
      </c>
      <c r="E23" s="2"/>
      <c r="F23" s="28">
        <v>98</v>
      </c>
      <c r="G23" s="28">
        <v>107.80000000000001</v>
      </c>
      <c r="H23" s="28">
        <f t="shared" si="8"/>
        <v>98</v>
      </c>
      <c r="I23" s="28">
        <f t="shared" si="1"/>
        <v>107.80000000000001</v>
      </c>
      <c r="J23" s="277"/>
      <c r="K23" s="75">
        <f>IFERROR(VLOOKUP(A23,'Customer Details'!$A$4:$C$11,3,FALSE),"")</f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</row>
    <row r="24" spans="1:962 1933:1981" ht="12" customHeight="1" x14ac:dyDescent="0.25">
      <c r="A24" s="2" t="s">
        <v>568</v>
      </c>
      <c r="B24" s="4">
        <v>1782084</v>
      </c>
      <c r="C24" s="3" t="s">
        <v>571</v>
      </c>
      <c r="D24" s="2">
        <v>1</v>
      </c>
      <c r="F24" s="28">
        <v>994.07600000000002</v>
      </c>
      <c r="G24" s="28">
        <v>1093.4836</v>
      </c>
      <c r="H24" s="28">
        <f t="shared" si="8"/>
        <v>994.07600000000002</v>
      </c>
      <c r="I24" s="28">
        <f t="shared" si="1"/>
        <v>1093.4836</v>
      </c>
      <c r="J24" s="277"/>
      <c r="K24" s="75">
        <f>IFERROR(VLOOKUP(A24,'Customer Details'!$A$4:$C$11,3,FALSE),"")</f>
        <v>0</v>
      </c>
    </row>
    <row r="25" spans="1:962 1933:1981" ht="12" customHeight="1" x14ac:dyDescent="0.25">
      <c r="A25" s="2" t="s">
        <v>568</v>
      </c>
      <c r="B25" s="4">
        <v>1780897</v>
      </c>
      <c r="C25" s="3" t="s">
        <v>572</v>
      </c>
      <c r="D25" s="2">
        <v>10</v>
      </c>
      <c r="F25" s="28">
        <v>25.7</v>
      </c>
      <c r="G25" s="28">
        <v>28.27</v>
      </c>
      <c r="H25" s="28">
        <f t="shared" si="8"/>
        <v>25.7</v>
      </c>
      <c r="I25" s="28">
        <f t="shared" si="1"/>
        <v>28.270000000000003</v>
      </c>
      <c r="J25" s="277"/>
      <c r="K25" s="75">
        <f>IFERROR(VLOOKUP(A25,'Customer Details'!$A$4:$C$11,3,FALSE),"")</f>
        <v>0</v>
      </c>
    </row>
    <row r="26" spans="1:962 1933:1981" s="46" customFormat="1" ht="12" customHeight="1" x14ac:dyDescent="0.25">
      <c r="A26" s="2" t="s">
        <v>568</v>
      </c>
      <c r="B26" s="4">
        <v>1780945</v>
      </c>
      <c r="C26" s="3" t="s">
        <v>573</v>
      </c>
      <c r="D26" s="2">
        <v>10</v>
      </c>
      <c r="E26" s="2"/>
      <c r="F26" s="28">
        <v>25.7</v>
      </c>
      <c r="G26" s="28">
        <v>28.27</v>
      </c>
      <c r="H26" s="28">
        <f t="shared" si="8"/>
        <v>25.7</v>
      </c>
      <c r="I26" s="28">
        <f t="shared" si="1"/>
        <v>28.270000000000003</v>
      </c>
      <c r="J26" s="277"/>
      <c r="K26" s="75">
        <f>IFERROR(VLOOKUP(A26,'Customer Details'!$A$4:$C$11,3,FALSE),"")</f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</row>
    <row r="27" spans="1:962 1933:1981" s="46" customFormat="1" ht="12" customHeight="1" x14ac:dyDescent="0.25">
      <c r="A27" s="2" t="s">
        <v>568</v>
      </c>
      <c r="B27" s="4">
        <v>1782318</v>
      </c>
      <c r="C27" s="3" t="s">
        <v>574</v>
      </c>
      <c r="D27" s="2">
        <v>10</v>
      </c>
      <c r="E27" s="2"/>
      <c r="F27" s="28">
        <v>19.532</v>
      </c>
      <c r="G27" s="28">
        <v>21.485199999999999</v>
      </c>
      <c r="H27" s="28">
        <f t="shared" si="8"/>
        <v>19.532</v>
      </c>
      <c r="I27" s="28">
        <f t="shared" si="1"/>
        <v>21.485200000000003</v>
      </c>
      <c r="J27" s="277"/>
      <c r="K27" s="75">
        <f>IFERROR(VLOOKUP(A27,'Customer Details'!$A$4:$C$11,3,FALSE),"")</f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</row>
    <row r="28" spans="1:962 1933:1981" ht="12" customHeight="1" x14ac:dyDescent="0.25">
      <c r="A28" s="2" t="s">
        <v>568</v>
      </c>
      <c r="B28" s="4">
        <v>1781344</v>
      </c>
      <c r="C28" s="3" t="s">
        <v>575</v>
      </c>
      <c r="D28" s="2">
        <v>10</v>
      </c>
      <c r="F28" s="28">
        <v>45.231999999999999</v>
      </c>
      <c r="G28" s="28">
        <v>49.755200000000002</v>
      </c>
      <c r="H28" s="28">
        <f t="shared" si="8"/>
        <v>45.231999999999999</v>
      </c>
      <c r="I28" s="28">
        <f t="shared" si="1"/>
        <v>49.755200000000002</v>
      </c>
      <c r="J28" s="277"/>
      <c r="K28" s="75">
        <f>IFERROR(VLOOKUP(A28,'Customer Details'!$A$4:$C$11,3,FALSE),"")</f>
        <v>0</v>
      </c>
    </row>
    <row r="29" spans="1:962 1933:1981" ht="12" customHeight="1" x14ac:dyDescent="0.25">
      <c r="A29" s="2" t="s">
        <v>568</v>
      </c>
      <c r="B29" s="4">
        <v>1781416</v>
      </c>
      <c r="C29" s="3" t="s">
        <v>576</v>
      </c>
      <c r="D29" s="2">
        <v>10</v>
      </c>
      <c r="F29" s="28">
        <v>11.308</v>
      </c>
      <c r="G29" s="28">
        <v>12.438800000000001</v>
      </c>
      <c r="H29" s="28">
        <f t="shared" si="8"/>
        <v>11.308</v>
      </c>
      <c r="I29" s="28">
        <f t="shared" si="1"/>
        <v>12.438800000000001</v>
      </c>
      <c r="J29" s="277"/>
      <c r="K29" s="75">
        <f>IFERROR(VLOOKUP(A29,'Customer Details'!$A$4:$C$11,3,FALSE),"")</f>
        <v>0</v>
      </c>
    </row>
    <row r="30" spans="1:962 1933:1981" s="46" customFormat="1" ht="12" customHeight="1" x14ac:dyDescent="0.25">
      <c r="A30" s="2" t="s">
        <v>568</v>
      </c>
      <c r="B30" s="4">
        <v>1781417</v>
      </c>
      <c r="C30" s="3" t="s">
        <v>577</v>
      </c>
      <c r="D30" s="2">
        <v>10</v>
      </c>
      <c r="E30" s="2"/>
      <c r="F30" s="28">
        <v>35.980000000000004</v>
      </c>
      <c r="G30" s="28">
        <v>39.578000000000003</v>
      </c>
      <c r="H30" s="28">
        <f t="shared" si="8"/>
        <v>35.980000000000004</v>
      </c>
      <c r="I30" s="28">
        <f t="shared" si="1"/>
        <v>39.57800000000001</v>
      </c>
      <c r="J30" s="277"/>
      <c r="K30" s="75">
        <f>IFERROR(VLOOKUP(A30,'Customer Details'!$A$4:$C$11,3,FALSE),"")</f>
        <v>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</row>
    <row r="31" spans="1:962 1933:1981" s="46" customFormat="1" ht="12" customHeight="1" x14ac:dyDescent="0.25">
      <c r="A31" s="2" t="s">
        <v>568</v>
      </c>
      <c r="B31" s="4">
        <v>1782316</v>
      </c>
      <c r="C31" s="3" t="s">
        <v>578</v>
      </c>
      <c r="D31" s="2">
        <v>10</v>
      </c>
      <c r="E31" s="2"/>
      <c r="F31" s="28">
        <v>9.2520000000000007</v>
      </c>
      <c r="G31" s="28">
        <v>10.177200000000001</v>
      </c>
      <c r="H31" s="28">
        <f t="shared" si="8"/>
        <v>9.2520000000000007</v>
      </c>
      <c r="I31" s="28">
        <f t="shared" si="1"/>
        <v>10.177200000000001</v>
      </c>
      <c r="J31" s="277"/>
      <c r="K31" s="75">
        <f>IFERROR(VLOOKUP(A31,'Customer Details'!$A$4:$C$11,3,FALSE),"")</f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BVI31" s="5"/>
      <c r="BVJ31" s="5"/>
      <c r="BVK31" s="5"/>
      <c r="BVL31" s="5"/>
      <c r="BVM31" s="5"/>
      <c r="BVN31" s="5"/>
      <c r="BVO31" s="5"/>
      <c r="BVP31" s="5"/>
      <c r="BVQ31" s="5"/>
      <c r="BVR31" s="5"/>
      <c r="BVS31" s="5"/>
      <c r="BVT31" s="5"/>
      <c r="BVU31" s="5"/>
      <c r="BVV31" s="5"/>
      <c r="BVW31" s="5"/>
      <c r="BVX31" s="5"/>
      <c r="BVY31" s="5"/>
      <c r="BVZ31" s="5"/>
      <c r="BWA31" s="5"/>
      <c r="BWB31" s="5"/>
      <c r="BWC31" s="5"/>
      <c r="BWD31" s="5"/>
      <c r="BWE31" s="5"/>
      <c r="BWF31" s="5"/>
      <c r="BWG31" s="5"/>
      <c r="BWH31" s="5"/>
      <c r="BWI31" s="5"/>
      <c r="BWJ31" s="5"/>
      <c r="BWK31" s="5"/>
      <c r="BWL31" s="5"/>
      <c r="BWM31" s="5"/>
      <c r="BWN31" s="5"/>
      <c r="BWO31" s="5"/>
      <c r="BWP31" s="5"/>
      <c r="BWQ31" s="5"/>
      <c r="BWR31" s="5"/>
      <c r="BWS31" s="5"/>
      <c r="BWT31" s="5"/>
      <c r="BWU31" s="5"/>
      <c r="BWV31" s="5"/>
      <c r="BWW31" s="5"/>
      <c r="BWX31" s="5"/>
      <c r="BWY31" s="5"/>
      <c r="BWZ31" s="5"/>
      <c r="BXA31" s="5"/>
      <c r="BXB31" s="5"/>
      <c r="BXC31" s="5"/>
      <c r="BXD31" s="5"/>
      <c r="BXE31" s="5"/>
    </row>
    <row r="32" spans="1:962 1933:1981" ht="12" customHeight="1" x14ac:dyDescent="0.25">
      <c r="A32" s="2" t="s">
        <v>568</v>
      </c>
      <c r="B32" s="4">
        <v>1781415</v>
      </c>
      <c r="C32" s="3" t="s">
        <v>579</v>
      </c>
      <c r="D32" s="2">
        <v>500</v>
      </c>
      <c r="F32" s="28">
        <v>2.056</v>
      </c>
      <c r="G32" s="28">
        <v>2.2616000000000001</v>
      </c>
      <c r="H32" s="28">
        <f t="shared" si="8"/>
        <v>2.056</v>
      </c>
      <c r="I32" s="28">
        <f t="shared" si="1"/>
        <v>2.2616000000000001</v>
      </c>
      <c r="J32" s="277"/>
      <c r="K32" s="75">
        <f>IFERROR(VLOOKUP(A32,'Customer Details'!$A$4:$C$11,3,FALSE),"")</f>
        <v>0</v>
      </c>
    </row>
    <row r="33" spans="1:962 1933:1981" ht="12" customHeight="1" x14ac:dyDescent="0.25">
      <c r="A33" s="2" t="s">
        <v>568</v>
      </c>
      <c r="B33" s="4">
        <v>1780895</v>
      </c>
      <c r="C33" s="3" t="s">
        <v>580</v>
      </c>
      <c r="D33" s="2">
        <v>20</v>
      </c>
      <c r="F33" s="28">
        <v>2.056</v>
      </c>
      <c r="G33" s="28">
        <v>2.2616000000000001</v>
      </c>
      <c r="H33" s="28">
        <f t="shared" si="8"/>
        <v>2.056</v>
      </c>
      <c r="I33" s="28">
        <f t="shared" si="1"/>
        <v>2.2616000000000001</v>
      </c>
      <c r="J33" s="277"/>
      <c r="K33" s="75">
        <f>IFERROR(VLOOKUP(A33,'Customer Details'!$A$4:$C$11,3,FALSE),"")</f>
        <v>0</v>
      </c>
    </row>
    <row r="34" spans="1:962 1933:1981" s="217" customFormat="1" ht="24" customHeight="1" x14ac:dyDescent="0.25">
      <c r="A34" s="210"/>
      <c r="B34" s="211" t="s">
        <v>581</v>
      </c>
      <c r="C34" s="212"/>
      <c r="D34" s="213"/>
      <c r="E34" s="213"/>
      <c r="F34" s="214"/>
      <c r="G34" s="214"/>
      <c r="H34" s="215"/>
      <c r="I34" s="214"/>
      <c r="J34" s="277"/>
      <c r="K34" s="216" t="str">
        <f>IFERROR(VLOOKUP(A34,'Customer Details'!$A$4:$C$11,3,FALSE),"")</f>
        <v/>
      </c>
    </row>
    <row r="35" spans="1:962 1933:1981" ht="12" customHeight="1" x14ac:dyDescent="0.25">
      <c r="A35" s="2" t="s">
        <v>568</v>
      </c>
      <c r="B35" s="4">
        <v>1780901</v>
      </c>
      <c r="C35" s="3" t="s">
        <v>582</v>
      </c>
      <c r="D35" s="2">
        <v>1</v>
      </c>
      <c r="F35" s="28">
        <v>1325.0920000000001</v>
      </c>
      <c r="G35" s="28">
        <v>1457.6012000000001</v>
      </c>
      <c r="H35" s="28">
        <f t="shared" ref="H35:H49" si="9">IFERROR(F35*(1-K35),"")</f>
        <v>1325.0920000000001</v>
      </c>
      <c r="I35" s="28">
        <f t="shared" si="1"/>
        <v>1457.6012000000003</v>
      </c>
      <c r="J35" s="277"/>
      <c r="K35" s="75">
        <f>IFERROR(VLOOKUP(A35,'Customer Details'!$A$4:$C$11,3,FALSE),"")</f>
        <v>0</v>
      </c>
    </row>
    <row r="36" spans="1:962 1933:1981" ht="12" customHeight="1" x14ac:dyDescent="0.25">
      <c r="A36" s="2" t="s">
        <v>568</v>
      </c>
      <c r="B36" s="4">
        <v>1780902</v>
      </c>
      <c r="C36" s="3" t="s">
        <v>583</v>
      </c>
      <c r="D36" s="2">
        <v>1</v>
      </c>
      <c r="F36" s="28">
        <v>1325.0920000000001</v>
      </c>
      <c r="G36" s="28">
        <v>1457.6012000000001</v>
      </c>
      <c r="H36" s="28">
        <f t="shared" si="9"/>
        <v>1325.0920000000001</v>
      </c>
      <c r="I36" s="28">
        <f t="shared" si="1"/>
        <v>1457.6012000000003</v>
      </c>
      <c r="J36" s="277"/>
      <c r="K36" s="75">
        <f>IFERROR(VLOOKUP(A36,'Customer Details'!$A$4:$C$11,3,FALSE),"")</f>
        <v>0</v>
      </c>
    </row>
    <row r="37" spans="1:962 1933:1981" s="46" customFormat="1" ht="12" customHeight="1" x14ac:dyDescent="0.25">
      <c r="A37" s="2" t="s">
        <v>568</v>
      </c>
      <c r="B37" s="4">
        <v>1780903</v>
      </c>
      <c r="C37" s="3" t="s">
        <v>584</v>
      </c>
      <c r="D37" s="2">
        <v>1</v>
      </c>
      <c r="E37" s="2"/>
      <c r="F37" s="28">
        <v>1215.096</v>
      </c>
      <c r="G37" s="28">
        <v>1336.6056000000001</v>
      </c>
      <c r="H37" s="28">
        <f t="shared" si="9"/>
        <v>1215.096</v>
      </c>
      <c r="I37" s="28">
        <f t="shared" si="1"/>
        <v>1336.6056000000001</v>
      </c>
      <c r="J37" s="277"/>
      <c r="K37" s="75">
        <f>IFERROR(VLOOKUP(A37,'Customer Details'!$A$4:$C$11,3,FALSE),"")</f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</row>
    <row r="38" spans="1:962 1933:1981" s="46" customFormat="1" ht="12" customHeight="1" x14ac:dyDescent="0.25">
      <c r="A38" s="2" t="s">
        <v>568</v>
      </c>
      <c r="B38" s="4">
        <v>1782310</v>
      </c>
      <c r="C38" s="3" t="s">
        <v>585</v>
      </c>
      <c r="D38" s="2">
        <v>1</v>
      </c>
      <c r="E38" s="2"/>
      <c r="F38" s="28">
        <v>1325.0920000000001</v>
      </c>
      <c r="G38" s="28">
        <v>1457.6012000000001</v>
      </c>
      <c r="H38" s="28">
        <f t="shared" si="9"/>
        <v>1325.0920000000001</v>
      </c>
      <c r="I38" s="28">
        <f t="shared" si="1"/>
        <v>1457.6012000000003</v>
      </c>
      <c r="J38" s="277"/>
      <c r="K38" s="75">
        <f>IFERROR(VLOOKUP(A38,'Customer Details'!$A$4:$C$11,3,FALSE),"")</f>
        <v>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BVI38" s="5"/>
      <c r="BVJ38" s="5"/>
      <c r="BVK38" s="5"/>
      <c r="BVL38" s="5"/>
      <c r="BVM38" s="5"/>
      <c r="BVN38" s="5"/>
      <c r="BVO38" s="5"/>
      <c r="BVP38" s="5"/>
      <c r="BVQ38" s="5"/>
      <c r="BVR38" s="5"/>
      <c r="BVS38" s="5"/>
      <c r="BVT38" s="5"/>
      <c r="BVU38" s="5"/>
      <c r="BVV38" s="5"/>
      <c r="BVW38" s="5"/>
      <c r="BVX38" s="5"/>
      <c r="BVY38" s="5"/>
      <c r="BVZ38" s="5"/>
      <c r="BWA38" s="5"/>
      <c r="BWB38" s="5"/>
      <c r="BWC38" s="5"/>
      <c r="BWD38" s="5"/>
      <c r="BWE38" s="5"/>
      <c r="BWF38" s="5"/>
      <c r="BWG38" s="5"/>
      <c r="BWH38" s="5"/>
      <c r="BWI38" s="5"/>
      <c r="BWJ38" s="5"/>
      <c r="BWK38" s="5"/>
      <c r="BWL38" s="5"/>
      <c r="BWM38" s="5"/>
      <c r="BWN38" s="5"/>
      <c r="BWO38" s="5"/>
      <c r="BWP38" s="5"/>
      <c r="BWQ38" s="5"/>
      <c r="BWR38" s="5"/>
      <c r="BWS38" s="5"/>
      <c r="BWT38" s="5"/>
      <c r="BWU38" s="5"/>
      <c r="BWV38" s="5"/>
      <c r="BWW38" s="5"/>
      <c r="BWX38" s="5"/>
      <c r="BWY38" s="5"/>
      <c r="BWZ38" s="5"/>
      <c r="BXA38" s="5"/>
      <c r="BXB38" s="5"/>
      <c r="BXC38" s="5"/>
      <c r="BXD38" s="5"/>
      <c r="BXE38" s="5"/>
    </row>
    <row r="39" spans="1:962 1933:1981" s="46" customFormat="1" ht="12" customHeight="1" x14ac:dyDescent="0.25">
      <c r="A39" s="2" t="s">
        <v>568</v>
      </c>
      <c r="B39" s="4">
        <v>1782848</v>
      </c>
      <c r="C39" s="3" t="s">
        <v>692</v>
      </c>
      <c r="D39" s="2">
        <v>1</v>
      </c>
      <c r="E39" s="2"/>
      <c r="F39" s="28">
        <v>1350</v>
      </c>
      <c r="G39" s="28">
        <f>F39*1.1</f>
        <v>1485.0000000000002</v>
      </c>
      <c r="H39" s="28">
        <f t="shared" si="9"/>
        <v>1350</v>
      </c>
      <c r="I39" s="28">
        <f t="shared" si="1"/>
        <v>1485.0000000000002</v>
      </c>
      <c r="J39" s="277"/>
      <c r="K39" s="75">
        <f>IFERROR(VLOOKUP(A39,'Customer Details'!$A$4:$C$11,3,FALSE),"")</f>
        <v>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BVI39" s="5"/>
      <c r="BVJ39" s="5"/>
      <c r="BVK39" s="5"/>
      <c r="BVL39" s="5"/>
      <c r="BVM39" s="5"/>
      <c r="BVN39" s="5"/>
      <c r="BVO39" s="5"/>
      <c r="BVP39" s="5"/>
      <c r="BVQ39" s="5"/>
      <c r="BVR39" s="5"/>
      <c r="BVS39" s="5"/>
      <c r="BVT39" s="5"/>
      <c r="BVU39" s="5"/>
      <c r="BVV39" s="5"/>
      <c r="BVW39" s="5"/>
      <c r="BVX39" s="5"/>
      <c r="BVY39" s="5"/>
      <c r="BVZ39" s="5"/>
      <c r="BWA39" s="5"/>
      <c r="BWB39" s="5"/>
      <c r="BWC39" s="5"/>
      <c r="BWD39" s="5"/>
      <c r="BWE39" s="5"/>
      <c r="BWF39" s="5"/>
      <c r="BWG39" s="5"/>
      <c r="BWH39" s="5"/>
      <c r="BWI39" s="5"/>
      <c r="BWJ39" s="5"/>
      <c r="BWK39" s="5"/>
      <c r="BWL39" s="5"/>
      <c r="BWM39" s="5"/>
      <c r="BWN39" s="5"/>
      <c r="BWO39" s="5"/>
      <c r="BWP39" s="5"/>
      <c r="BWQ39" s="5"/>
      <c r="BWR39" s="5"/>
      <c r="BWS39" s="5"/>
      <c r="BWT39" s="5"/>
      <c r="BWU39" s="5"/>
      <c r="BWV39" s="5"/>
      <c r="BWW39" s="5"/>
      <c r="BWX39" s="5"/>
      <c r="BWY39" s="5"/>
      <c r="BWZ39" s="5"/>
      <c r="BXA39" s="5"/>
      <c r="BXB39" s="5"/>
      <c r="BXC39" s="5"/>
      <c r="BXD39" s="5"/>
      <c r="BXE39" s="5"/>
    </row>
    <row r="40" spans="1:962 1933:1981" ht="12" customHeight="1" x14ac:dyDescent="0.25">
      <c r="A40" s="2" t="s">
        <v>568</v>
      </c>
      <c r="B40" s="4">
        <v>1782301</v>
      </c>
      <c r="C40" s="3" t="s">
        <v>586</v>
      </c>
      <c r="D40" s="2">
        <v>1</v>
      </c>
      <c r="F40" s="28">
        <v>399.892</v>
      </c>
      <c r="G40" s="28">
        <v>439.88119999999998</v>
      </c>
      <c r="H40" s="28">
        <f t="shared" si="9"/>
        <v>399.892</v>
      </c>
      <c r="I40" s="28">
        <f t="shared" si="1"/>
        <v>439.88120000000004</v>
      </c>
      <c r="J40" s="277"/>
      <c r="K40" s="75">
        <f>IFERROR(VLOOKUP(A40,'Customer Details'!$A$4:$C$11,3,FALSE),"")</f>
        <v>0</v>
      </c>
    </row>
    <row r="41" spans="1:962 1933:1981" ht="12" customHeight="1" x14ac:dyDescent="0.25">
      <c r="A41" s="2" t="s">
        <v>568</v>
      </c>
      <c r="B41" s="4">
        <v>1780946</v>
      </c>
      <c r="C41" s="3" t="s">
        <v>587</v>
      </c>
      <c r="D41" s="2">
        <v>10</v>
      </c>
      <c r="F41" s="28">
        <v>11.308</v>
      </c>
      <c r="G41" s="28">
        <v>12.438800000000001</v>
      </c>
      <c r="H41" s="28">
        <f t="shared" si="9"/>
        <v>11.308</v>
      </c>
      <c r="I41" s="28">
        <f t="shared" si="1"/>
        <v>12.438800000000001</v>
      </c>
      <c r="J41" s="277"/>
      <c r="K41" s="75">
        <f>IFERROR(VLOOKUP(A41,'Customer Details'!$A$4:$C$11,3,FALSE),"")</f>
        <v>0</v>
      </c>
    </row>
    <row r="42" spans="1:962 1933:1981" s="46" customFormat="1" ht="12" customHeight="1" x14ac:dyDescent="0.25">
      <c r="A42" s="2" t="s">
        <v>568</v>
      </c>
      <c r="B42" s="4">
        <v>1780947</v>
      </c>
      <c r="C42" s="3" t="s">
        <v>588</v>
      </c>
      <c r="D42" s="2">
        <v>10</v>
      </c>
      <c r="E42" s="2"/>
      <c r="F42" s="28">
        <v>35.980000000000004</v>
      </c>
      <c r="G42" s="28">
        <v>39.578000000000003</v>
      </c>
      <c r="H42" s="28">
        <f t="shared" si="9"/>
        <v>35.980000000000004</v>
      </c>
      <c r="I42" s="28">
        <f t="shared" si="1"/>
        <v>39.57800000000001</v>
      </c>
      <c r="J42" s="277"/>
      <c r="K42" s="75">
        <f>IFERROR(VLOOKUP(A42,'Customer Details'!$A$4:$C$11,3,FALSE),"")</f>
        <v>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BVI42" s="5"/>
      <c r="BVJ42" s="5"/>
      <c r="BVK42" s="5"/>
      <c r="BVL42" s="5"/>
      <c r="BVM42" s="5"/>
      <c r="BVN42" s="5"/>
      <c r="BVO42" s="5"/>
      <c r="BVP42" s="5"/>
      <c r="BVQ42" s="5"/>
      <c r="BVR42" s="5"/>
      <c r="BVS42" s="5"/>
      <c r="BVT42" s="5"/>
      <c r="BVU42" s="5"/>
      <c r="BVV42" s="5"/>
      <c r="BVW42" s="5"/>
      <c r="BVX42" s="5"/>
      <c r="BVY42" s="5"/>
      <c r="BVZ42" s="5"/>
      <c r="BWA42" s="5"/>
      <c r="BWB42" s="5"/>
      <c r="BWC42" s="5"/>
      <c r="BWD42" s="5"/>
      <c r="BWE42" s="5"/>
      <c r="BWF42" s="5"/>
      <c r="BWG42" s="5"/>
      <c r="BWH42" s="5"/>
      <c r="BWI42" s="5"/>
      <c r="BWJ42" s="5"/>
      <c r="BWK42" s="5"/>
      <c r="BWL42" s="5"/>
      <c r="BWM42" s="5"/>
      <c r="BWN42" s="5"/>
      <c r="BWO42" s="5"/>
      <c r="BWP42" s="5"/>
      <c r="BWQ42" s="5"/>
      <c r="BWR42" s="5"/>
      <c r="BWS42" s="5"/>
      <c r="BWT42" s="5"/>
      <c r="BWU42" s="5"/>
      <c r="BWV42" s="5"/>
      <c r="BWW42" s="5"/>
      <c r="BWX42" s="5"/>
      <c r="BWY42" s="5"/>
      <c r="BWZ42" s="5"/>
      <c r="BXA42" s="5"/>
      <c r="BXB42" s="5"/>
      <c r="BXC42" s="5"/>
      <c r="BXD42" s="5"/>
      <c r="BXE42" s="5"/>
    </row>
    <row r="43" spans="1:962 1933:1981" s="46" customFormat="1" ht="12" customHeight="1" x14ac:dyDescent="0.25">
      <c r="A43" s="2" t="s">
        <v>568</v>
      </c>
      <c r="B43" s="4">
        <v>1780953</v>
      </c>
      <c r="C43" s="3" t="s">
        <v>589</v>
      </c>
      <c r="D43" s="2">
        <v>10</v>
      </c>
      <c r="E43" s="2"/>
      <c r="F43" s="28">
        <v>20.560000000000002</v>
      </c>
      <c r="G43" s="28">
        <v>22.616</v>
      </c>
      <c r="H43" s="28">
        <f t="shared" si="9"/>
        <v>20.560000000000002</v>
      </c>
      <c r="I43" s="28">
        <f t="shared" si="1"/>
        <v>22.616000000000003</v>
      </c>
      <c r="J43" s="277"/>
      <c r="K43" s="75">
        <f>IFERROR(VLOOKUP(A43,'Customer Details'!$A$4:$C$11,3,FALSE),"")</f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BVI43" s="5"/>
      <c r="BVJ43" s="5"/>
      <c r="BVK43" s="5"/>
      <c r="BVL43" s="5"/>
      <c r="BVM43" s="5"/>
      <c r="BVN43" s="5"/>
      <c r="BVO43" s="5"/>
      <c r="BVP43" s="5"/>
      <c r="BVQ43" s="5"/>
      <c r="BVR43" s="5"/>
      <c r="BVS43" s="5"/>
      <c r="BVT43" s="5"/>
      <c r="BVU43" s="5"/>
      <c r="BVV43" s="5"/>
      <c r="BVW43" s="5"/>
      <c r="BVX43" s="5"/>
      <c r="BVY43" s="5"/>
      <c r="BVZ43" s="5"/>
      <c r="BWA43" s="5"/>
      <c r="BWB43" s="5"/>
      <c r="BWC43" s="5"/>
      <c r="BWD43" s="5"/>
      <c r="BWE43" s="5"/>
      <c r="BWF43" s="5"/>
      <c r="BWG43" s="5"/>
      <c r="BWH43" s="5"/>
      <c r="BWI43" s="5"/>
      <c r="BWJ43" s="5"/>
      <c r="BWK43" s="5"/>
      <c r="BWL43" s="5"/>
      <c r="BWM43" s="5"/>
      <c r="BWN43" s="5"/>
      <c r="BWO43" s="5"/>
      <c r="BWP43" s="5"/>
      <c r="BWQ43" s="5"/>
      <c r="BWR43" s="5"/>
      <c r="BWS43" s="5"/>
      <c r="BWT43" s="5"/>
      <c r="BWU43" s="5"/>
      <c r="BWV43" s="5"/>
      <c r="BWW43" s="5"/>
      <c r="BWX43" s="5"/>
      <c r="BWY43" s="5"/>
      <c r="BWZ43" s="5"/>
      <c r="BXA43" s="5"/>
      <c r="BXB43" s="5"/>
      <c r="BXC43" s="5"/>
      <c r="BXD43" s="5"/>
      <c r="BXE43" s="5"/>
    </row>
    <row r="44" spans="1:962 1933:1981" s="46" customFormat="1" ht="12" customHeight="1" x14ac:dyDescent="0.25">
      <c r="A44" s="254" t="s">
        <v>568</v>
      </c>
      <c r="B44" s="256">
        <v>1782321</v>
      </c>
      <c r="C44" s="255" t="s">
        <v>712</v>
      </c>
      <c r="D44" s="254">
        <v>1</v>
      </c>
      <c r="E44" s="254"/>
      <c r="F44" s="257">
        <v>27.653199999999998</v>
      </c>
      <c r="G44" s="258">
        <v>30.418520000000001</v>
      </c>
      <c r="H44" s="258">
        <f t="shared" ref="H44" si="10">IFERROR(F44*(1-K44),"")</f>
        <v>27.653199999999998</v>
      </c>
      <c r="I44" s="258">
        <f t="shared" ref="I44" si="11">IFERROR(H44*1.1,"")</f>
        <v>30.418520000000001</v>
      </c>
      <c r="J44" s="277"/>
      <c r="K44" s="259">
        <f>IFERROR(VLOOKUP(A44,'Customer Details'!$A$4:$C$11,3,FALSE),"")</f>
        <v>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BVI44" s="5"/>
      <c r="BVJ44" s="5"/>
      <c r="BVK44" s="5"/>
      <c r="BVL44" s="5"/>
      <c r="BVM44" s="5"/>
      <c r="BVN44" s="5"/>
      <c r="BVO44" s="5"/>
      <c r="BVP44" s="5"/>
      <c r="BVQ44" s="5"/>
      <c r="BVR44" s="5"/>
      <c r="BVS44" s="5"/>
      <c r="BVT44" s="5"/>
      <c r="BVU44" s="5"/>
      <c r="BVV44" s="5"/>
      <c r="BVW44" s="5"/>
      <c r="BVX44" s="5"/>
      <c r="BVY44" s="5"/>
      <c r="BVZ44" s="5"/>
      <c r="BWA44" s="5"/>
      <c r="BWB44" s="5"/>
      <c r="BWC44" s="5"/>
      <c r="BWD44" s="5"/>
      <c r="BWE44" s="5"/>
      <c r="BWF44" s="5"/>
      <c r="BWG44" s="5"/>
      <c r="BWH44" s="5"/>
      <c r="BWI44" s="5"/>
      <c r="BWJ44" s="5"/>
      <c r="BWK44" s="5"/>
      <c r="BWL44" s="5"/>
      <c r="BWM44" s="5"/>
      <c r="BWN44" s="5"/>
      <c r="BWO44" s="5"/>
      <c r="BWP44" s="5"/>
      <c r="BWQ44" s="5"/>
      <c r="BWR44" s="5"/>
      <c r="BWS44" s="5"/>
      <c r="BWT44" s="5"/>
      <c r="BWU44" s="5"/>
      <c r="BWV44" s="5"/>
      <c r="BWW44" s="5"/>
      <c r="BWX44" s="5"/>
      <c r="BWY44" s="5"/>
      <c r="BWZ44" s="5"/>
      <c r="BXA44" s="5"/>
      <c r="BXB44" s="5"/>
      <c r="BXC44" s="5"/>
      <c r="BXD44" s="5"/>
      <c r="BXE44" s="5"/>
    </row>
    <row r="45" spans="1:962 1933:1981" s="46" customFormat="1" ht="12" customHeight="1" x14ac:dyDescent="0.25">
      <c r="A45" s="2" t="s">
        <v>568</v>
      </c>
      <c r="B45" s="4">
        <v>1782319</v>
      </c>
      <c r="C45" s="3" t="s">
        <v>690</v>
      </c>
      <c r="D45" s="2">
        <v>1</v>
      </c>
      <c r="E45" s="2"/>
      <c r="F45" s="28">
        <v>20</v>
      </c>
      <c r="G45" s="28">
        <v>22</v>
      </c>
      <c r="H45" s="28">
        <f t="shared" si="9"/>
        <v>20</v>
      </c>
      <c r="I45" s="28">
        <f t="shared" ref="I45" si="12">IFERROR(H45*1.1,"")</f>
        <v>22</v>
      </c>
      <c r="J45" s="277"/>
      <c r="K45" s="75">
        <f>IFERROR(VLOOKUP(A45,'Customer Details'!$A$4:$C$11,3,FALSE),"")</f>
        <v>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BVI45" s="5"/>
      <c r="BVJ45" s="5"/>
      <c r="BVK45" s="5"/>
      <c r="BVL45" s="5"/>
      <c r="BVM45" s="5"/>
      <c r="BVN45" s="5"/>
      <c r="BVO45" s="5"/>
      <c r="BVP45" s="5"/>
      <c r="BVQ45" s="5"/>
      <c r="BVR45" s="5"/>
      <c r="BVS45" s="5"/>
      <c r="BVT45" s="5"/>
      <c r="BVU45" s="5"/>
      <c r="BVV45" s="5"/>
      <c r="BVW45" s="5"/>
      <c r="BVX45" s="5"/>
      <c r="BVY45" s="5"/>
      <c r="BVZ45" s="5"/>
      <c r="BWA45" s="5"/>
      <c r="BWB45" s="5"/>
      <c r="BWC45" s="5"/>
      <c r="BWD45" s="5"/>
      <c r="BWE45" s="5"/>
      <c r="BWF45" s="5"/>
      <c r="BWG45" s="5"/>
      <c r="BWH45" s="5"/>
      <c r="BWI45" s="5"/>
      <c r="BWJ45" s="5"/>
      <c r="BWK45" s="5"/>
      <c r="BWL45" s="5"/>
      <c r="BWM45" s="5"/>
      <c r="BWN45" s="5"/>
      <c r="BWO45" s="5"/>
      <c r="BWP45" s="5"/>
      <c r="BWQ45" s="5"/>
      <c r="BWR45" s="5"/>
      <c r="BWS45" s="5"/>
      <c r="BWT45" s="5"/>
      <c r="BWU45" s="5"/>
      <c r="BWV45" s="5"/>
      <c r="BWW45" s="5"/>
      <c r="BWX45" s="5"/>
      <c r="BWY45" s="5"/>
      <c r="BWZ45" s="5"/>
      <c r="BXA45" s="5"/>
      <c r="BXB45" s="5"/>
      <c r="BXC45" s="5"/>
      <c r="BXD45" s="5"/>
      <c r="BXE45" s="5"/>
    </row>
    <row r="46" spans="1:962 1933:1981" ht="12" customHeight="1" x14ac:dyDescent="0.25">
      <c r="A46" s="2" t="s">
        <v>568</v>
      </c>
      <c r="B46" s="4">
        <v>1782320</v>
      </c>
      <c r="C46" s="3" t="s">
        <v>590</v>
      </c>
      <c r="D46" s="2">
        <v>10</v>
      </c>
      <c r="F46" s="28">
        <v>27.756</v>
      </c>
      <c r="G46" s="28">
        <v>30.531600000000001</v>
      </c>
      <c r="H46" s="28">
        <f t="shared" si="9"/>
        <v>27.756</v>
      </c>
      <c r="I46" s="28">
        <f t="shared" si="1"/>
        <v>30.531600000000001</v>
      </c>
      <c r="J46" s="277"/>
      <c r="K46" s="75">
        <f>IFERROR(VLOOKUP(A46,'Customer Details'!$A$4:$C$11,3,FALSE),"")</f>
        <v>0</v>
      </c>
    </row>
    <row r="47" spans="1:962 1933:1981" ht="12" customHeight="1" x14ac:dyDescent="0.25">
      <c r="A47" s="2" t="s">
        <v>568</v>
      </c>
      <c r="B47" s="4">
        <v>1780905</v>
      </c>
      <c r="C47" s="3" t="s">
        <v>591</v>
      </c>
      <c r="D47" s="2">
        <v>20</v>
      </c>
      <c r="F47" s="28">
        <v>2.056</v>
      </c>
      <c r="G47" s="28">
        <v>2.2616000000000001</v>
      </c>
      <c r="H47" s="28">
        <f t="shared" si="9"/>
        <v>2.056</v>
      </c>
      <c r="I47" s="28">
        <f>IFERROR(H47*1.1,"")</f>
        <v>2.2616000000000001</v>
      </c>
      <c r="J47" s="277"/>
      <c r="K47" s="75">
        <f>IFERROR(VLOOKUP(A47,'Customer Details'!$A$4:$C$11,3,FALSE),"")</f>
        <v>0</v>
      </c>
    </row>
    <row r="48" spans="1:962 1933:1981" ht="12" customHeight="1" x14ac:dyDescent="0.25">
      <c r="A48" s="2" t="s">
        <v>568</v>
      </c>
      <c r="B48" s="4">
        <v>9027045</v>
      </c>
      <c r="C48" s="3" t="s">
        <v>689</v>
      </c>
      <c r="D48" s="2">
        <v>10</v>
      </c>
      <c r="F48" s="28">
        <v>10</v>
      </c>
      <c r="G48" s="28">
        <v>11</v>
      </c>
      <c r="H48" s="28">
        <f t="shared" si="9"/>
        <v>10</v>
      </c>
      <c r="I48" s="28">
        <f>IFERROR(H48*1.1,"")</f>
        <v>11</v>
      </c>
      <c r="J48" s="277"/>
      <c r="K48" s="75">
        <f>IFERROR(VLOOKUP(A46,'Customer Details'!$A$4:$C$11,3,FALSE),"")</f>
        <v>0</v>
      </c>
    </row>
    <row r="49" spans="1:11" ht="12" customHeight="1" x14ac:dyDescent="0.25">
      <c r="A49" s="2" t="s">
        <v>568</v>
      </c>
      <c r="B49" s="4">
        <v>9027179</v>
      </c>
      <c r="C49" s="3" t="s">
        <v>688</v>
      </c>
      <c r="D49" s="2">
        <v>10</v>
      </c>
      <c r="F49" s="28">
        <v>8</v>
      </c>
      <c r="G49" s="28">
        <v>8.8000000000000007</v>
      </c>
      <c r="H49" s="28">
        <f t="shared" si="9"/>
        <v>8</v>
      </c>
      <c r="I49" s="28">
        <f t="shared" ref="I49" si="13">IFERROR(H49*1.1,"")</f>
        <v>8.8000000000000007</v>
      </c>
      <c r="J49" s="277"/>
      <c r="K49" s="75">
        <f>IFERROR(VLOOKUP(A47,'Customer Details'!$A$4:$C$11,3,FALSE),"")</f>
        <v>0</v>
      </c>
    </row>
    <row r="50" spans="1:11" s="217" customFormat="1" ht="24" customHeight="1" x14ac:dyDescent="0.25">
      <c r="A50" s="210"/>
      <c r="B50" s="211" t="s">
        <v>620</v>
      </c>
      <c r="C50" s="212"/>
      <c r="D50" s="213"/>
      <c r="E50" s="213"/>
      <c r="F50" s="222"/>
      <c r="G50" s="222"/>
      <c r="H50" s="223"/>
      <c r="I50" s="222"/>
      <c r="J50" s="277"/>
      <c r="K50" s="224" t="str">
        <f>IFERROR(VLOOKUP(A50,'Customer Details'!$A$4:$C$11,3,FALSE),"")</f>
        <v/>
      </c>
    </row>
    <row r="51" spans="1:11" s="90" customFormat="1" ht="11.5" customHeight="1" x14ac:dyDescent="0.25">
      <c r="A51" s="88" t="s">
        <v>568</v>
      </c>
      <c r="B51" s="89">
        <v>1782922</v>
      </c>
      <c r="C51" s="91" t="s">
        <v>641</v>
      </c>
      <c r="D51" s="92">
        <v>1</v>
      </c>
      <c r="E51" s="92"/>
      <c r="F51" s="93">
        <v>82.240000000000009</v>
      </c>
      <c r="G51" s="93">
        <v>90.463999999999999</v>
      </c>
      <c r="H51" s="28">
        <f t="shared" ref="H51:H52" si="14">IFERROR(F51*(1-K51),"")</f>
        <v>82.240000000000009</v>
      </c>
      <c r="I51" s="28">
        <f t="shared" si="1"/>
        <v>90.464000000000013</v>
      </c>
      <c r="J51" s="277"/>
      <c r="K51" s="75">
        <f>IFERROR(VLOOKUP(A51,'Customer Details'!$A$4:$C$11,3,FALSE),"")</f>
        <v>0</v>
      </c>
    </row>
    <row r="52" spans="1:11" s="90" customFormat="1" ht="11.5" customHeight="1" x14ac:dyDescent="0.25">
      <c r="A52" s="88" t="s">
        <v>568</v>
      </c>
      <c r="B52" s="89">
        <v>1782921</v>
      </c>
      <c r="C52" s="91" t="s">
        <v>621</v>
      </c>
      <c r="D52" s="92">
        <v>1</v>
      </c>
      <c r="E52" s="92"/>
      <c r="F52" s="93">
        <v>3.5979999999999999</v>
      </c>
      <c r="G52" s="93">
        <v>3.9578000000000007</v>
      </c>
      <c r="H52" s="28">
        <f t="shared" si="14"/>
        <v>3.5979999999999999</v>
      </c>
      <c r="I52" s="28">
        <f t="shared" si="1"/>
        <v>3.9578000000000002</v>
      </c>
      <c r="J52" s="277"/>
      <c r="K52" s="75">
        <f>IFERROR(VLOOKUP(A52,'Customer Details'!$A$4:$C$11,3,FALSE),"")</f>
        <v>0</v>
      </c>
    </row>
    <row r="53" spans="1:11" s="217" customFormat="1" ht="24" customHeight="1" x14ac:dyDescent="0.25">
      <c r="A53" s="210"/>
      <c r="B53" s="211" t="s">
        <v>673</v>
      </c>
      <c r="C53" s="212"/>
      <c r="D53" s="213"/>
      <c r="E53" s="213"/>
      <c r="F53" s="222"/>
      <c r="G53" s="222"/>
      <c r="H53" s="222"/>
      <c r="I53" s="222"/>
      <c r="J53" s="277"/>
    </row>
    <row r="54" spans="1:11" s="90" customFormat="1" ht="11.5" customHeight="1" x14ac:dyDescent="0.25">
      <c r="A54" s="88" t="s">
        <v>568</v>
      </c>
      <c r="B54" s="3">
        <v>9026927</v>
      </c>
      <c r="C54" s="3" t="s">
        <v>674</v>
      </c>
      <c r="D54" s="92">
        <v>1</v>
      </c>
      <c r="E54" s="92"/>
      <c r="F54" s="93">
        <v>21.85</v>
      </c>
      <c r="G54" s="93">
        <v>24.035000000000004</v>
      </c>
      <c r="H54" s="28">
        <f t="shared" ref="H54:H66" si="15">IFERROR(F54*(1-K54),"")</f>
        <v>21.85</v>
      </c>
      <c r="I54" s="28">
        <f t="shared" ref="I54:I68" si="16">IFERROR(H54*1.1,"")</f>
        <v>24.035000000000004</v>
      </c>
      <c r="J54" s="277"/>
      <c r="K54" s="75">
        <f>IFERROR(VLOOKUP(A54,'Customer Details'!$A$4:$C$11,3,FALSE),"")</f>
        <v>0</v>
      </c>
    </row>
    <row r="55" spans="1:11" s="90" customFormat="1" ht="11.5" customHeight="1" x14ac:dyDescent="0.25">
      <c r="A55" s="88" t="s">
        <v>568</v>
      </c>
      <c r="B55" s="3">
        <v>9026928</v>
      </c>
      <c r="C55" s="3" t="s">
        <v>675</v>
      </c>
      <c r="D55" s="92">
        <v>1</v>
      </c>
      <c r="E55" s="92"/>
      <c r="F55" s="93">
        <v>2.2999999999999998</v>
      </c>
      <c r="G55" s="93">
        <v>2.5299999999999998</v>
      </c>
      <c r="H55" s="28">
        <f t="shared" si="15"/>
        <v>2.2999999999999998</v>
      </c>
      <c r="I55" s="28">
        <f t="shared" si="16"/>
        <v>2.5299999999999998</v>
      </c>
      <c r="J55" s="277"/>
      <c r="K55" s="75">
        <f>IFERROR(VLOOKUP(A55,'Customer Details'!$A$4:$C$11,3,FALSE),"")</f>
        <v>0</v>
      </c>
    </row>
    <row r="56" spans="1:11" s="90" customFormat="1" ht="11.5" customHeight="1" x14ac:dyDescent="0.25">
      <c r="A56" s="88" t="s">
        <v>568</v>
      </c>
      <c r="B56" s="3">
        <v>9026929</v>
      </c>
      <c r="C56" s="3" t="s">
        <v>676</v>
      </c>
      <c r="D56" s="92">
        <v>1</v>
      </c>
      <c r="E56" s="92"/>
      <c r="F56" s="93">
        <v>3.5</v>
      </c>
      <c r="G56" s="93">
        <v>3.8500000000000005</v>
      </c>
      <c r="H56" s="28">
        <f t="shared" si="15"/>
        <v>3.5</v>
      </c>
      <c r="I56" s="28">
        <f t="shared" si="16"/>
        <v>3.8500000000000005</v>
      </c>
      <c r="J56" s="277"/>
      <c r="K56" s="75">
        <f>IFERROR(VLOOKUP(A56,'Customer Details'!$A$4:$C$11,3,FALSE),"")</f>
        <v>0</v>
      </c>
    </row>
    <row r="57" spans="1:11" s="90" customFormat="1" ht="11.5" customHeight="1" x14ac:dyDescent="0.25">
      <c r="A57" s="88" t="s">
        <v>568</v>
      </c>
      <c r="B57" s="3">
        <v>9026930</v>
      </c>
      <c r="C57" s="3" t="s">
        <v>677</v>
      </c>
      <c r="D57" s="92">
        <v>1</v>
      </c>
      <c r="E57" s="92"/>
      <c r="F57" s="93">
        <v>12.65</v>
      </c>
      <c r="G57" s="93">
        <v>13.915000000000001</v>
      </c>
      <c r="H57" s="28">
        <f t="shared" si="15"/>
        <v>12.65</v>
      </c>
      <c r="I57" s="28">
        <f t="shared" si="16"/>
        <v>13.915000000000001</v>
      </c>
      <c r="J57" s="277"/>
      <c r="K57" s="75">
        <f>IFERROR(VLOOKUP(A57,'Customer Details'!$A$4:$C$11,3,FALSE),"")</f>
        <v>0</v>
      </c>
    </row>
    <row r="58" spans="1:11" s="90" customFormat="1" ht="11.5" customHeight="1" x14ac:dyDescent="0.25">
      <c r="A58" s="88" t="s">
        <v>568</v>
      </c>
      <c r="B58" s="3">
        <v>9026931</v>
      </c>
      <c r="C58" s="3" t="s">
        <v>678</v>
      </c>
      <c r="D58" s="92">
        <v>1</v>
      </c>
      <c r="E58" s="92"/>
      <c r="F58" s="93">
        <v>5.75</v>
      </c>
      <c r="G58" s="93">
        <v>6.3250000000000002</v>
      </c>
      <c r="H58" s="28">
        <f t="shared" si="15"/>
        <v>5.75</v>
      </c>
      <c r="I58" s="28">
        <f t="shared" si="16"/>
        <v>6.3250000000000002</v>
      </c>
      <c r="J58" s="277"/>
      <c r="K58" s="75">
        <f>IFERROR(VLOOKUP(A58,'Customer Details'!$A$4:$C$11,3,FALSE),"")</f>
        <v>0</v>
      </c>
    </row>
    <row r="59" spans="1:11" s="90" customFormat="1" ht="11.5" customHeight="1" x14ac:dyDescent="0.25">
      <c r="A59" s="88" t="s">
        <v>568</v>
      </c>
      <c r="B59" s="3">
        <v>9026932</v>
      </c>
      <c r="C59" s="3" t="s">
        <v>679</v>
      </c>
      <c r="D59" s="92">
        <v>1</v>
      </c>
      <c r="E59" s="92"/>
      <c r="F59" s="93">
        <v>2.5</v>
      </c>
      <c r="G59" s="93">
        <v>2.75</v>
      </c>
      <c r="H59" s="28">
        <f t="shared" si="15"/>
        <v>2.5</v>
      </c>
      <c r="I59" s="28">
        <f t="shared" si="16"/>
        <v>2.75</v>
      </c>
      <c r="J59" s="277"/>
      <c r="K59" s="75">
        <f>IFERROR(VLOOKUP(A59,'Customer Details'!$A$4:$C$11,3,FALSE),"")</f>
        <v>0</v>
      </c>
    </row>
    <row r="60" spans="1:11" s="90" customFormat="1" ht="11.5" customHeight="1" x14ac:dyDescent="0.25">
      <c r="A60" s="88" t="s">
        <v>568</v>
      </c>
      <c r="B60" s="3">
        <v>9026933</v>
      </c>
      <c r="C60" s="3" t="s">
        <v>680</v>
      </c>
      <c r="D60" s="92">
        <v>1</v>
      </c>
      <c r="E60" s="92"/>
      <c r="F60" s="93">
        <v>28.75</v>
      </c>
      <c r="G60" s="93">
        <v>31.625000000000004</v>
      </c>
      <c r="H60" s="28">
        <f t="shared" si="15"/>
        <v>28.75</v>
      </c>
      <c r="I60" s="28">
        <f t="shared" si="16"/>
        <v>31.625000000000004</v>
      </c>
      <c r="J60" s="277"/>
      <c r="K60" s="75">
        <f>IFERROR(VLOOKUP(A60,'Customer Details'!$A$4:$C$11,3,FALSE),"")</f>
        <v>0</v>
      </c>
    </row>
    <row r="61" spans="1:11" s="90" customFormat="1" ht="11.5" customHeight="1" x14ac:dyDescent="0.25">
      <c r="A61" s="88" t="s">
        <v>568</v>
      </c>
      <c r="B61" s="3">
        <v>9026934</v>
      </c>
      <c r="C61" s="3" t="s">
        <v>704</v>
      </c>
      <c r="D61" s="92">
        <v>500</v>
      </c>
      <c r="E61" s="92" t="s">
        <v>546</v>
      </c>
      <c r="F61" s="93">
        <v>2.95</v>
      </c>
      <c r="G61" s="93">
        <v>3.2450000000000006</v>
      </c>
      <c r="H61" s="28">
        <f t="shared" si="15"/>
        <v>2.95</v>
      </c>
      <c r="I61" s="28">
        <f t="shared" si="16"/>
        <v>3.2450000000000006</v>
      </c>
      <c r="J61" s="277"/>
      <c r="K61" s="75">
        <f>IFERROR(VLOOKUP(A61,'Customer Details'!$A$4:$C$11,3,FALSE),"")</f>
        <v>0</v>
      </c>
    </row>
    <row r="62" spans="1:11" s="90" customFormat="1" ht="11.5" customHeight="1" x14ac:dyDescent="0.25">
      <c r="A62" s="88" t="s">
        <v>568</v>
      </c>
      <c r="B62" s="3">
        <v>9026935</v>
      </c>
      <c r="C62" s="3" t="s">
        <v>681</v>
      </c>
      <c r="D62" s="92">
        <v>1</v>
      </c>
      <c r="E62" s="92" t="s">
        <v>546</v>
      </c>
      <c r="F62" s="93">
        <v>33</v>
      </c>
      <c r="G62" s="93">
        <v>36.300000000000004</v>
      </c>
      <c r="H62" s="28">
        <f t="shared" si="15"/>
        <v>33</v>
      </c>
      <c r="I62" s="28">
        <f t="shared" si="16"/>
        <v>36.300000000000004</v>
      </c>
      <c r="J62" s="277"/>
      <c r="K62" s="75">
        <f>IFERROR(VLOOKUP(A62,'Customer Details'!$A$4:$C$11,3,FALSE),"")</f>
        <v>0</v>
      </c>
    </row>
    <row r="63" spans="1:11" s="90" customFormat="1" ht="11.5" customHeight="1" x14ac:dyDescent="0.25">
      <c r="A63" s="88" t="s">
        <v>568</v>
      </c>
      <c r="B63" s="3">
        <v>9026936</v>
      </c>
      <c r="C63" s="3" t="s">
        <v>682</v>
      </c>
      <c r="D63" s="92">
        <v>1</v>
      </c>
      <c r="E63" s="92"/>
      <c r="F63" s="93">
        <v>12.65</v>
      </c>
      <c r="G63" s="93">
        <v>13.915000000000001</v>
      </c>
      <c r="H63" s="28">
        <f t="shared" si="15"/>
        <v>12.65</v>
      </c>
      <c r="I63" s="28">
        <f t="shared" si="16"/>
        <v>13.915000000000001</v>
      </c>
      <c r="J63" s="277"/>
      <c r="K63" s="75">
        <f>IFERROR(VLOOKUP(A63,'Customer Details'!$A$4:$C$11,3,FALSE),"")</f>
        <v>0</v>
      </c>
    </row>
    <row r="64" spans="1:11" s="90" customFormat="1" ht="11.5" customHeight="1" x14ac:dyDescent="0.25">
      <c r="A64" s="88" t="s">
        <v>568</v>
      </c>
      <c r="B64" s="3">
        <v>9026937</v>
      </c>
      <c r="C64" s="3" t="s">
        <v>683</v>
      </c>
      <c r="D64" s="92">
        <v>1</v>
      </c>
      <c r="E64" s="92"/>
      <c r="F64" s="93">
        <v>39.6</v>
      </c>
      <c r="G64" s="93">
        <v>43.56</v>
      </c>
      <c r="H64" s="28">
        <f t="shared" si="15"/>
        <v>39.6</v>
      </c>
      <c r="I64" s="28">
        <f t="shared" si="16"/>
        <v>43.56</v>
      </c>
      <c r="J64" s="277"/>
      <c r="K64" s="75">
        <f>IFERROR(VLOOKUP(A64,'Customer Details'!$A$4:$C$11,3,FALSE),"")</f>
        <v>0</v>
      </c>
    </row>
    <row r="65" spans="1:962 1933:1981" s="90" customFormat="1" ht="11.5" customHeight="1" x14ac:dyDescent="0.25">
      <c r="A65" s="88" t="s">
        <v>568</v>
      </c>
      <c r="B65" s="3">
        <v>9026938</v>
      </c>
      <c r="C65" s="3" t="s">
        <v>684</v>
      </c>
      <c r="D65" s="92">
        <v>500</v>
      </c>
      <c r="E65" s="92" t="s">
        <v>546</v>
      </c>
      <c r="F65" s="93">
        <v>2.95</v>
      </c>
      <c r="G65" s="93">
        <v>3.2450000000000006</v>
      </c>
      <c r="H65" s="28">
        <f t="shared" si="15"/>
        <v>2.95</v>
      </c>
      <c r="I65" s="28">
        <f t="shared" si="16"/>
        <v>3.2450000000000006</v>
      </c>
      <c r="J65" s="277"/>
      <c r="K65" s="75">
        <f>IFERROR(VLOOKUP(A65,'Customer Details'!$A$4:$C$11,3,FALSE),"")</f>
        <v>0</v>
      </c>
    </row>
    <row r="66" spans="1:962 1933:1981" s="90" customFormat="1" ht="11.5" customHeight="1" x14ac:dyDescent="0.25">
      <c r="A66" s="88" t="s">
        <v>568</v>
      </c>
      <c r="B66" s="3">
        <v>9026939</v>
      </c>
      <c r="C66" s="3" t="s">
        <v>685</v>
      </c>
      <c r="D66" s="92">
        <v>500</v>
      </c>
      <c r="E66" s="92" t="s">
        <v>546</v>
      </c>
      <c r="F66" s="93">
        <v>2.75</v>
      </c>
      <c r="G66" s="93">
        <v>3.0250000000000004</v>
      </c>
      <c r="H66" s="28">
        <f t="shared" si="15"/>
        <v>2.75</v>
      </c>
      <c r="I66" s="28">
        <f t="shared" si="16"/>
        <v>3.0250000000000004</v>
      </c>
      <c r="J66" s="277"/>
      <c r="K66" s="75">
        <f>IFERROR(VLOOKUP(A66,'Customer Details'!$A$4:$C$11,3,FALSE),"")</f>
        <v>0</v>
      </c>
    </row>
    <row r="67" spans="1:962 1933:1981" s="90" customFormat="1" ht="11.5" customHeight="1" x14ac:dyDescent="0.25">
      <c r="A67" s="88" t="s">
        <v>568</v>
      </c>
      <c r="B67" s="3">
        <v>9026940</v>
      </c>
      <c r="C67" s="3" t="s">
        <v>686</v>
      </c>
      <c r="D67" s="92">
        <v>1</v>
      </c>
      <c r="E67" s="92" t="s">
        <v>546</v>
      </c>
      <c r="F67" s="93">
        <v>2.2999999999999998</v>
      </c>
      <c r="G67" s="93">
        <v>2.5299999999999998</v>
      </c>
      <c r="H67" s="28">
        <f>IFERROR(F67*(1-K67),"")</f>
        <v>2.2999999999999998</v>
      </c>
      <c r="I67" s="28">
        <f t="shared" si="16"/>
        <v>2.5299999999999998</v>
      </c>
      <c r="J67" s="277"/>
      <c r="K67" s="75">
        <f>IFERROR(VLOOKUP(A67,'Customer Details'!$A$4:$C$11,3,FALSE),"")</f>
        <v>0</v>
      </c>
    </row>
    <row r="68" spans="1:962 1933:1981" s="90" customFormat="1" ht="11.5" customHeight="1" x14ac:dyDescent="0.25">
      <c r="A68" s="88" t="s">
        <v>568</v>
      </c>
      <c r="B68" s="3">
        <v>9026941</v>
      </c>
      <c r="C68" s="3" t="s">
        <v>687</v>
      </c>
      <c r="D68" s="92">
        <v>1</v>
      </c>
      <c r="E68" s="92" t="s">
        <v>546</v>
      </c>
      <c r="F68" s="93">
        <v>2.2000000000000002</v>
      </c>
      <c r="G68" s="93">
        <v>2.4200000000000004</v>
      </c>
      <c r="H68" s="28">
        <f>IFERROR(F68*(1-K68),"")</f>
        <v>2.2000000000000002</v>
      </c>
      <c r="I68" s="28">
        <f t="shared" si="16"/>
        <v>2.4200000000000004</v>
      </c>
      <c r="J68" s="277"/>
      <c r="K68" s="75">
        <f>IFERROR(VLOOKUP(A68,'Customer Details'!$A$4:$C$11,3,FALSE),"")</f>
        <v>0</v>
      </c>
    </row>
    <row r="69" spans="1:962 1933:1981" s="217" customFormat="1" ht="24" customHeight="1" x14ac:dyDescent="0.25">
      <c r="A69" s="210"/>
      <c r="B69" s="211" t="s">
        <v>592</v>
      </c>
      <c r="C69" s="212"/>
      <c r="D69" s="213"/>
      <c r="E69" s="213"/>
      <c r="F69" s="222"/>
      <c r="G69" s="222"/>
      <c r="H69" s="223"/>
      <c r="I69" s="222"/>
      <c r="J69" s="277"/>
      <c r="K69" s="224" t="str">
        <f>IFERROR(VLOOKUP(A69,'Customer Details'!$A$4:$C$11,3,FALSE),"")</f>
        <v/>
      </c>
    </row>
    <row r="70" spans="1:962 1933:1981" s="46" customFormat="1" x14ac:dyDescent="0.25">
      <c r="A70" s="2" t="s">
        <v>568</v>
      </c>
      <c r="B70" s="4">
        <v>1780906</v>
      </c>
      <c r="C70" s="3" t="s">
        <v>593</v>
      </c>
      <c r="D70" s="2">
        <v>100</v>
      </c>
      <c r="E70" s="2"/>
      <c r="F70" s="28">
        <v>3.0840000000000001</v>
      </c>
      <c r="G70" s="28">
        <v>3.3923999999999999</v>
      </c>
      <c r="H70" s="28">
        <f t="shared" ref="H70:H74" si="17">IFERROR(F70*(1-K70),"")</f>
        <v>3.0840000000000001</v>
      </c>
      <c r="I70" s="28">
        <f t="shared" si="1"/>
        <v>3.3924000000000003</v>
      </c>
      <c r="J70" s="277"/>
      <c r="K70" s="75">
        <f>IFERROR(VLOOKUP(A70,'Customer Details'!$A$4:$C$11,3,FALSE),"")</f>
        <v>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BVI70" s="5"/>
      <c r="BVJ70" s="5"/>
      <c r="BVK70" s="5"/>
      <c r="BVL70" s="5"/>
      <c r="BVM70" s="5"/>
      <c r="BVN70" s="5"/>
      <c r="BVO70" s="5"/>
      <c r="BVP70" s="5"/>
      <c r="BVQ70" s="5"/>
      <c r="BVR70" s="5"/>
      <c r="BVS70" s="5"/>
      <c r="BVT70" s="5"/>
      <c r="BVU70" s="5"/>
      <c r="BVV70" s="5"/>
      <c r="BVW70" s="5"/>
      <c r="BVX70" s="5"/>
      <c r="BVY70" s="5"/>
      <c r="BVZ70" s="5"/>
      <c r="BWA70" s="5"/>
      <c r="BWB70" s="5"/>
      <c r="BWC70" s="5"/>
      <c r="BWD70" s="5"/>
      <c r="BWE70" s="5"/>
      <c r="BWF70" s="5"/>
      <c r="BWG70" s="5"/>
      <c r="BWH70" s="5"/>
      <c r="BWI70" s="5"/>
      <c r="BWJ70" s="5"/>
      <c r="BWK70" s="5"/>
      <c r="BWL70" s="5"/>
      <c r="BWM70" s="5"/>
      <c r="BWN70" s="5"/>
      <c r="BWO70" s="5"/>
      <c r="BWP70" s="5"/>
      <c r="BWQ70" s="5"/>
      <c r="BWR70" s="5"/>
      <c r="BWS70" s="5"/>
      <c r="BWT70" s="5"/>
      <c r="BWU70" s="5"/>
      <c r="BWV70" s="5"/>
      <c r="BWW70" s="5"/>
      <c r="BWX70" s="5"/>
      <c r="BWY70" s="5"/>
      <c r="BWZ70" s="5"/>
      <c r="BXA70" s="5"/>
      <c r="BXB70" s="5"/>
      <c r="BXC70" s="5"/>
      <c r="BXD70" s="5"/>
      <c r="BXE70" s="5"/>
    </row>
    <row r="71" spans="1:962 1933:1981" s="46" customFormat="1" ht="12" customHeight="1" x14ac:dyDescent="0.25">
      <c r="A71" s="2" t="s">
        <v>568</v>
      </c>
      <c r="B71" s="4">
        <v>1780907</v>
      </c>
      <c r="C71" s="3" t="s">
        <v>594</v>
      </c>
      <c r="D71" s="2">
        <v>100</v>
      </c>
      <c r="E71" s="2"/>
      <c r="F71" s="28">
        <v>5.1400000000000006</v>
      </c>
      <c r="G71" s="28">
        <v>5.6539999999999999</v>
      </c>
      <c r="H71" s="28">
        <f t="shared" si="17"/>
        <v>5.1400000000000006</v>
      </c>
      <c r="I71" s="28">
        <f t="shared" si="1"/>
        <v>5.6540000000000008</v>
      </c>
      <c r="J71" s="277"/>
      <c r="K71" s="75">
        <f>IFERROR(VLOOKUP(A71,'Customer Details'!$A$4:$C$11,3,FALSE),"")</f>
        <v>0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BVI71" s="5"/>
      <c r="BVJ71" s="5"/>
      <c r="BVK71" s="5"/>
      <c r="BVL71" s="5"/>
      <c r="BVM71" s="5"/>
      <c r="BVN71" s="5"/>
      <c r="BVO71" s="5"/>
      <c r="BVP71" s="5"/>
      <c r="BVQ71" s="5"/>
      <c r="BVR71" s="5"/>
      <c r="BVS71" s="5"/>
      <c r="BVT71" s="5"/>
      <c r="BVU71" s="5"/>
      <c r="BVV71" s="5"/>
      <c r="BVW71" s="5"/>
      <c r="BVX71" s="5"/>
      <c r="BVY71" s="5"/>
      <c r="BVZ71" s="5"/>
      <c r="BWA71" s="5"/>
      <c r="BWB71" s="5"/>
      <c r="BWC71" s="5"/>
      <c r="BWD71" s="5"/>
      <c r="BWE71" s="5"/>
      <c r="BWF71" s="5"/>
      <c r="BWG71" s="5"/>
      <c r="BWH71" s="5"/>
      <c r="BWI71" s="5"/>
      <c r="BWJ71" s="5"/>
      <c r="BWK71" s="5"/>
      <c r="BWL71" s="5"/>
      <c r="BWM71" s="5"/>
      <c r="BWN71" s="5"/>
      <c r="BWO71" s="5"/>
      <c r="BWP71" s="5"/>
      <c r="BWQ71" s="5"/>
      <c r="BWR71" s="5"/>
      <c r="BWS71" s="5"/>
      <c r="BWT71" s="5"/>
      <c r="BWU71" s="5"/>
      <c r="BWV71" s="5"/>
      <c r="BWW71" s="5"/>
      <c r="BWX71" s="5"/>
      <c r="BWY71" s="5"/>
      <c r="BWZ71" s="5"/>
      <c r="BXA71" s="5"/>
      <c r="BXB71" s="5"/>
      <c r="BXC71" s="5"/>
      <c r="BXD71" s="5"/>
      <c r="BXE71" s="5"/>
    </row>
    <row r="72" spans="1:962 1933:1981" ht="12" customHeight="1" x14ac:dyDescent="0.25">
      <c r="A72" s="2" t="s">
        <v>568</v>
      </c>
      <c r="B72" s="4">
        <v>1780909</v>
      </c>
      <c r="C72" s="3" t="s">
        <v>595</v>
      </c>
      <c r="D72" s="2">
        <v>50</v>
      </c>
      <c r="F72" s="28">
        <v>11.308</v>
      </c>
      <c r="G72" s="28">
        <v>12.438800000000001</v>
      </c>
      <c r="H72" s="28">
        <f t="shared" si="17"/>
        <v>11.308</v>
      </c>
      <c r="I72" s="28">
        <f t="shared" si="1"/>
        <v>12.438800000000001</v>
      </c>
      <c r="J72" s="277"/>
      <c r="K72" s="75">
        <f>IFERROR(VLOOKUP(A72,'Customer Details'!$A$4:$C$11,3,FALSE),"")</f>
        <v>0</v>
      </c>
    </row>
    <row r="73" spans="1:962 1933:1981" ht="12" customHeight="1" x14ac:dyDescent="0.25">
      <c r="A73" s="2" t="s">
        <v>568</v>
      </c>
      <c r="B73" s="4">
        <v>1780910</v>
      </c>
      <c r="C73" s="3" t="s">
        <v>596</v>
      </c>
      <c r="D73" s="2">
        <v>50</v>
      </c>
      <c r="F73" s="28">
        <v>14.391999999999999</v>
      </c>
      <c r="G73" s="28">
        <v>15.831200000000001</v>
      </c>
      <c r="H73" s="28">
        <f t="shared" si="17"/>
        <v>14.391999999999999</v>
      </c>
      <c r="I73" s="28">
        <f t="shared" si="1"/>
        <v>15.831200000000001</v>
      </c>
      <c r="J73" s="277"/>
      <c r="K73" s="75">
        <f>IFERROR(VLOOKUP(A73,'Customer Details'!$A$4:$C$11,3,FALSE),"")</f>
        <v>0</v>
      </c>
    </row>
    <row r="74" spans="1:962 1933:1981" s="46" customFormat="1" ht="12" customHeight="1" x14ac:dyDescent="0.25">
      <c r="A74" s="2" t="s">
        <v>568</v>
      </c>
      <c r="B74" s="4">
        <v>1782789</v>
      </c>
      <c r="C74" s="3" t="s">
        <v>597</v>
      </c>
      <c r="D74" s="2">
        <v>100</v>
      </c>
      <c r="E74" s="2"/>
      <c r="F74" s="28">
        <v>1.028</v>
      </c>
      <c r="G74" s="28">
        <v>1.1308</v>
      </c>
      <c r="H74" s="28">
        <f t="shared" si="17"/>
        <v>1.028</v>
      </c>
      <c r="I74" s="28">
        <f t="shared" si="1"/>
        <v>1.1308</v>
      </c>
      <c r="J74" s="277"/>
      <c r="K74" s="75">
        <f>IFERROR(VLOOKUP(A74,'Customer Details'!$A$4:$C$11,3,FALSE),"")</f>
        <v>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  <c r="AEP74" s="5"/>
      <c r="AEQ74" s="5"/>
      <c r="AER74" s="5"/>
      <c r="AES74" s="5"/>
      <c r="AET74" s="5"/>
      <c r="AEU74" s="5"/>
      <c r="AEV74" s="5"/>
      <c r="AEW74" s="5"/>
      <c r="AEX74" s="5"/>
      <c r="AEY74" s="5"/>
      <c r="AEZ74" s="5"/>
      <c r="AFA74" s="5"/>
      <c r="AFB74" s="5"/>
      <c r="AFC74" s="5"/>
      <c r="AFD74" s="5"/>
      <c r="AFE74" s="5"/>
      <c r="AFF74" s="5"/>
      <c r="AFG74" s="5"/>
      <c r="AFH74" s="5"/>
      <c r="AFI74" s="5"/>
      <c r="AFJ74" s="5"/>
      <c r="AFK74" s="5"/>
      <c r="AFL74" s="5"/>
      <c r="AFM74" s="5"/>
      <c r="AFN74" s="5"/>
      <c r="AFO74" s="5"/>
      <c r="AFP74" s="5"/>
      <c r="AFQ74" s="5"/>
      <c r="AFR74" s="5"/>
      <c r="AFS74" s="5"/>
      <c r="AFT74" s="5"/>
      <c r="AFU74" s="5"/>
      <c r="AFV74" s="5"/>
      <c r="AFW74" s="5"/>
      <c r="AFX74" s="5"/>
      <c r="AFY74" s="5"/>
      <c r="AFZ74" s="5"/>
      <c r="AGA74" s="5"/>
      <c r="AGB74" s="5"/>
      <c r="AGC74" s="5"/>
      <c r="AGD74" s="5"/>
      <c r="AGE74" s="5"/>
      <c r="AGF74" s="5"/>
      <c r="AGG74" s="5"/>
      <c r="AGH74" s="5"/>
      <c r="AGI74" s="5"/>
      <c r="AGJ74" s="5"/>
      <c r="AGK74" s="5"/>
      <c r="AGL74" s="5"/>
      <c r="AGM74" s="5"/>
      <c r="AGN74" s="5"/>
      <c r="AGO74" s="5"/>
      <c r="AGP74" s="5"/>
      <c r="AGQ74" s="5"/>
      <c r="AGR74" s="5"/>
      <c r="AGS74" s="5"/>
      <c r="AGT74" s="5"/>
      <c r="AGU74" s="5"/>
      <c r="AGV74" s="5"/>
      <c r="AGW74" s="5"/>
      <c r="AGX74" s="5"/>
      <c r="AGY74" s="5"/>
      <c r="AGZ74" s="5"/>
      <c r="AHA74" s="5"/>
      <c r="AHB74" s="5"/>
      <c r="AHC74" s="5"/>
      <c r="AHD74" s="5"/>
      <c r="AHE74" s="5"/>
      <c r="AHF74" s="5"/>
      <c r="AHG74" s="5"/>
      <c r="AHH74" s="5"/>
      <c r="AHI74" s="5"/>
      <c r="AHJ74" s="5"/>
      <c r="AHK74" s="5"/>
      <c r="AHL74" s="5"/>
      <c r="AHM74" s="5"/>
      <c r="AHN74" s="5"/>
      <c r="AHO74" s="5"/>
      <c r="AHP74" s="5"/>
      <c r="AHQ74" s="5"/>
      <c r="AHR74" s="5"/>
      <c r="AHS74" s="5"/>
      <c r="AHT74" s="5"/>
      <c r="AHU74" s="5"/>
      <c r="AHV74" s="5"/>
      <c r="AHW74" s="5"/>
      <c r="AHX74" s="5"/>
      <c r="AHY74" s="5"/>
      <c r="AHZ74" s="5"/>
      <c r="AIA74" s="5"/>
      <c r="AIB74" s="5"/>
      <c r="AIC74" s="5"/>
      <c r="AID74" s="5"/>
      <c r="AIE74" s="5"/>
      <c r="AIF74" s="5"/>
      <c r="AIG74" s="5"/>
      <c r="AIH74" s="5"/>
      <c r="AII74" s="5"/>
      <c r="AIJ74" s="5"/>
      <c r="AIK74" s="5"/>
      <c r="AIL74" s="5"/>
      <c r="AIM74" s="5"/>
      <c r="AIN74" s="5"/>
      <c r="AIO74" s="5"/>
      <c r="AIP74" s="5"/>
      <c r="AIQ74" s="5"/>
      <c r="AIR74" s="5"/>
      <c r="AIS74" s="5"/>
      <c r="AIT74" s="5"/>
      <c r="AIU74" s="5"/>
      <c r="AIV74" s="5"/>
      <c r="AIW74" s="5"/>
      <c r="AIX74" s="5"/>
      <c r="AIY74" s="5"/>
      <c r="AIZ74" s="5"/>
      <c r="AJA74" s="5"/>
      <c r="AJB74" s="5"/>
      <c r="AJC74" s="5"/>
      <c r="AJD74" s="5"/>
      <c r="AJE74" s="5"/>
      <c r="AJF74" s="5"/>
      <c r="AJG74" s="5"/>
      <c r="AJH74" s="5"/>
      <c r="AJI74" s="5"/>
      <c r="AJJ74" s="5"/>
      <c r="AJK74" s="5"/>
      <c r="AJL74" s="5"/>
      <c r="AJM74" s="5"/>
      <c r="AJN74" s="5"/>
      <c r="AJO74" s="5"/>
      <c r="AJP74" s="5"/>
      <c r="AJQ74" s="5"/>
      <c r="AJR74" s="5"/>
      <c r="AJS74" s="5"/>
      <c r="AJT74" s="5"/>
      <c r="AJU74" s="5"/>
      <c r="AJV74" s="5"/>
      <c r="AJW74" s="5"/>
      <c r="AJX74" s="5"/>
      <c r="AJY74" s="5"/>
      <c r="AJZ74" s="5"/>
      <c r="BVI74" s="5"/>
      <c r="BVJ74" s="5"/>
      <c r="BVK74" s="5"/>
      <c r="BVL74" s="5"/>
      <c r="BVM74" s="5"/>
      <c r="BVN74" s="5"/>
      <c r="BVO74" s="5"/>
      <c r="BVP74" s="5"/>
      <c r="BVQ74" s="5"/>
      <c r="BVR74" s="5"/>
      <c r="BVS74" s="5"/>
      <c r="BVT74" s="5"/>
      <c r="BVU74" s="5"/>
      <c r="BVV74" s="5"/>
      <c r="BVW74" s="5"/>
      <c r="BVX74" s="5"/>
      <c r="BVY74" s="5"/>
      <c r="BVZ74" s="5"/>
      <c r="BWA74" s="5"/>
      <c r="BWB74" s="5"/>
      <c r="BWC74" s="5"/>
      <c r="BWD74" s="5"/>
      <c r="BWE74" s="5"/>
      <c r="BWF74" s="5"/>
      <c r="BWG74" s="5"/>
      <c r="BWH74" s="5"/>
      <c r="BWI74" s="5"/>
      <c r="BWJ74" s="5"/>
      <c r="BWK74" s="5"/>
      <c r="BWL74" s="5"/>
      <c r="BWM74" s="5"/>
      <c r="BWN74" s="5"/>
      <c r="BWO74" s="5"/>
      <c r="BWP74" s="5"/>
      <c r="BWQ74" s="5"/>
      <c r="BWR74" s="5"/>
      <c r="BWS74" s="5"/>
      <c r="BWT74" s="5"/>
      <c r="BWU74" s="5"/>
      <c r="BWV74" s="5"/>
      <c r="BWW74" s="5"/>
      <c r="BWX74" s="5"/>
      <c r="BWY74" s="5"/>
      <c r="BWZ74" s="5"/>
      <c r="BXA74" s="5"/>
      <c r="BXB74" s="5"/>
      <c r="BXC74" s="5"/>
      <c r="BXD74" s="5"/>
      <c r="BXE74" s="5"/>
    </row>
    <row r="75" spans="1:962 1933:1981" s="217" customFormat="1" ht="24" customHeight="1" x14ac:dyDescent="0.25">
      <c r="A75" s="210"/>
      <c r="B75" s="211" t="s">
        <v>598</v>
      </c>
      <c r="C75" s="212"/>
      <c r="D75" s="213"/>
      <c r="E75" s="213"/>
      <c r="F75" s="214"/>
      <c r="G75" s="214"/>
      <c r="H75" s="215"/>
      <c r="I75" s="214"/>
      <c r="J75" s="277"/>
      <c r="K75" s="216"/>
    </row>
    <row r="76" spans="1:962 1933:1981" ht="12" customHeight="1" x14ac:dyDescent="0.25">
      <c r="A76" s="2" t="s">
        <v>568</v>
      </c>
      <c r="B76" s="4">
        <v>1780908</v>
      </c>
      <c r="C76" s="3" t="s">
        <v>599</v>
      </c>
      <c r="D76" s="2">
        <v>10</v>
      </c>
      <c r="F76" s="28">
        <v>25.7</v>
      </c>
      <c r="G76" s="28">
        <v>28.27</v>
      </c>
      <c r="H76" s="28">
        <f t="shared" ref="H76:H81" si="18">IFERROR(F76*(1-K76),"")</f>
        <v>25.7</v>
      </c>
      <c r="I76" s="28">
        <f t="shared" ref="I76:I83" si="19">IFERROR(H76*1.1,"")</f>
        <v>28.270000000000003</v>
      </c>
      <c r="J76" s="277"/>
      <c r="K76" s="75">
        <f>IFERROR(VLOOKUP(A76,'Customer Details'!$A$4:$C$11,3,FALSE),"")</f>
        <v>0</v>
      </c>
    </row>
    <row r="77" spans="1:962 1933:1981" ht="12" customHeight="1" x14ac:dyDescent="0.25">
      <c r="A77" s="2" t="s">
        <v>568</v>
      </c>
      <c r="B77" s="4">
        <v>1780898</v>
      </c>
      <c r="C77" s="3" t="s">
        <v>600</v>
      </c>
      <c r="D77" s="2">
        <v>10</v>
      </c>
      <c r="F77" s="28">
        <v>5.1400000000000006</v>
      </c>
      <c r="G77" s="28">
        <v>5.6539999999999999</v>
      </c>
      <c r="H77" s="28">
        <f t="shared" si="18"/>
        <v>5.1400000000000006</v>
      </c>
      <c r="I77" s="28">
        <f t="shared" si="19"/>
        <v>5.6540000000000008</v>
      </c>
      <c r="J77" s="277"/>
      <c r="K77" s="75">
        <f>IFERROR(VLOOKUP(A77,'Customer Details'!$A$4:$C$11,3,FALSE),"")</f>
        <v>0</v>
      </c>
    </row>
    <row r="78" spans="1:962 1933:1981" ht="12" customHeight="1" x14ac:dyDescent="0.25">
      <c r="A78" s="2" t="s">
        <v>568</v>
      </c>
      <c r="B78" s="4">
        <v>1782106</v>
      </c>
      <c r="C78" s="3" t="s">
        <v>601</v>
      </c>
      <c r="D78" s="2">
        <v>1</v>
      </c>
      <c r="F78" s="28">
        <v>15.42</v>
      </c>
      <c r="G78" s="28">
        <v>16.962</v>
      </c>
      <c r="H78" s="28">
        <f t="shared" si="18"/>
        <v>15.42</v>
      </c>
      <c r="I78" s="28">
        <f t="shared" si="19"/>
        <v>16.962</v>
      </c>
      <c r="J78" s="277"/>
      <c r="K78" s="75">
        <f>IFERROR(VLOOKUP(A78,'Customer Details'!$A$4:$C$11,3,FALSE),"")</f>
        <v>0</v>
      </c>
    </row>
    <row r="79" spans="1:962 1933:1981" ht="12" customHeight="1" x14ac:dyDescent="0.25">
      <c r="A79" s="2" t="s">
        <v>568</v>
      </c>
      <c r="B79" s="4">
        <v>1780954</v>
      </c>
      <c r="C79" s="3" t="s">
        <v>602</v>
      </c>
      <c r="D79" s="2">
        <v>10</v>
      </c>
      <c r="F79" s="28">
        <v>3.0840000000000001</v>
      </c>
      <c r="G79" s="28">
        <v>3.3923999999999999</v>
      </c>
      <c r="H79" s="28">
        <f t="shared" si="18"/>
        <v>3.0840000000000001</v>
      </c>
      <c r="I79" s="28">
        <f t="shared" si="19"/>
        <v>3.3924000000000003</v>
      </c>
      <c r="J79" s="277"/>
      <c r="K79" s="75">
        <f>IFERROR(VLOOKUP(A79,'Customer Details'!$A$4:$C$11,3,FALSE),"")</f>
        <v>0</v>
      </c>
    </row>
    <row r="80" spans="1:962 1933:1981" s="11" customFormat="1" ht="12" customHeight="1" x14ac:dyDescent="0.25">
      <c r="A80" s="49" t="s">
        <v>568</v>
      </c>
      <c r="B80" s="13">
        <v>9015443</v>
      </c>
      <c r="C80" s="3" t="s">
        <v>603</v>
      </c>
      <c r="D80" s="2">
        <v>1</v>
      </c>
      <c r="E80" s="2"/>
      <c r="F80" s="28">
        <v>18.504000000000001</v>
      </c>
      <c r="G80" s="28">
        <v>20.354400000000002</v>
      </c>
      <c r="H80" s="28">
        <f t="shared" si="18"/>
        <v>18.504000000000001</v>
      </c>
      <c r="I80" s="28">
        <f t="shared" si="19"/>
        <v>20.354400000000002</v>
      </c>
      <c r="J80" s="277"/>
      <c r="K80" s="82">
        <f>IFERROR(VLOOKUP(A80,'Customer Details'!$A$4:$C$11,3,FALSE),"")</f>
        <v>0</v>
      </c>
    </row>
    <row r="81" spans="1:1989" ht="12" customHeight="1" x14ac:dyDescent="0.25">
      <c r="A81" s="2" t="s">
        <v>450</v>
      </c>
      <c r="B81" s="4">
        <v>9014599</v>
      </c>
      <c r="C81" s="3" t="s">
        <v>604</v>
      </c>
      <c r="D81" s="2">
        <v>1</v>
      </c>
      <c r="F81" s="28">
        <v>27.756</v>
      </c>
      <c r="G81" s="28">
        <v>30.531600000000001</v>
      </c>
      <c r="H81" s="28">
        <f t="shared" si="18"/>
        <v>27.756</v>
      </c>
      <c r="I81" s="28">
        <f t="shared" si="19"/>
        <v>30.531600000000001</v>
      </c>
      <c r="J81" s="277"/>
      <c r="K81" s="82">
        <f>IFERROR(VLOOKUP(A81,'Customer Details'!$A$4:$C$11,3,FALSE),"")</f>
        <v>0</v>
      </c>
    </row>
    <row r="82" spans="1:1989" s="217" customFormat="1" ht="24" customHeight="1" x14ac:dyDescent="0.25">
      <c r="A82" s="210"/>
      <c r="B82" s="211" t="s">
        <v>608</v>
      </c>
      <c r="C82" s="212"/>
      <c r="D82" s="213"/>
      <c r="E82" s="213"/>
      <c r="F82" s="214"/>
      <c r="G82" s="214"/>
      <c r="H82" s="215"/>
      <c r="I82" s="214"/>
      <c r="J82" s="277"/>
      <c r="K82" s="216"/>
    </row>
    <row r="83" spans="1:1989" ht="12" customHeight="1" x14ac:dyDescent="0.25">
      <c r="A83" s="2" t="s">
        <v>568</v>
      </c>
      <c r="B83" s="4">
        <v>1870275</v>
      </c>
      <c r="C83" s="3" t="s">
        <v>612</v>
      </c>
      <c r="D83" s="2">
        <v>1</v>
      </c>
      <c r="F83" s="28">
        <v>174.76</v>
      </c>
      <c r="G83" s="28">
        <v>192.23600000000005</v>
      </c>
      <c r="H83" s="28">
        <f>IFERROR(F83*(1-K83),"")</f>
        <v>174.76</v>
      </c>
      <c r="I83" s="28">
        <f t="shared" si="19"/>
        <v>192.23600000000002</v>
      </c>
      <c r="J83" s="277"/>
      <c r="K83" s="75">
        <f>IFERROR(VLOOKUP(A83,'Customer Details'!$A$4:$C$11,3,FALSE),"")</f>
        <v>0</v>
      </c>
    </row>
    <row r="86" spans="1:1989" ht="17.5" x14ac:dyDescent="0.35">
      <c r="A86" s="51" t="s">
        <v>490</v>
      </c>
      <c r="F86" s="40"/>
      <c r="G86" s="38"/>
      <c r="H86" s="38"/>
      <c r="I86" s="38"/>
      <c r="J86" s="33"/>
    </row>
    <row r="87" spans="1:1989" ht="17.5" x14ac:dyDescent="0.35">
      <c r="A87" s="55" t="s">
        <v>8</v>
      </c>
      <c r="F87" s="40"/>
      <c r="G87" s="38"/>
      <c r="H87" s="38"/>
      <c r="I87" s="38"/>
      <c r="J87" s="33"/>
    </row>
    <row r="88" spans="1:1989" ht="17.5" x14ac:dyDescent="0.35">
      <c r="A88" s="5"/>
      <c r="F88" s="40"/>
      <c r="G88" s="38"/>
      <c r="H88" s="38"/>
      <c r="I88" s="38"/>
      <c r="J88" s="33"/>
    </row>
    <row r="89" spans="1:1989" ht="17.5" x14ac:dyDescent="0.35">
      <c r="A89" s="260" t="s">
        <v>553</v>
      </c>
      <c r="B89" s="260"/>
      <c r="C89" s="260"/>
      <c r="F89" s="40"/>
      <c r="G89" s="38"/>
      <c r="H89" s="38"/>
      <c r="I89" s="38"/>
      <c r="J89" s="33"/>
    </row>
    <row r="90" spans="1:1989" s="2" customFormat="1" x14ac:dyDescent="0.25">
      <c r="A90" s="260" t="s">
        <v>554</v>
      </c>
      <c r="B90" s="260"/>
      <c r="C90" s="260"/>
      <c r="D90" s="260"/>
      <c r="E90" s="260"/>
      <c r="F90" s="260"/>
      <c r="G90" s="260"/>
      <c r="H90" s="260"/>
      <c r="I90" s="260"/>
      <c r="J90" s="260"/>
      <c r="K90" s="7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5"/>
      <c r="UO90" s="5"/>
      <c r="UP90" s="5"/>
      <c r="UQ90" s="5"/>
      <c r="UR90" s="5"/>
      <c r="US90" s="5"/>
      <c r="UT90" s="5"/>
      <c r="UU90" s="5"/>
      <c r="UV90" s="5"/>
      <c r="UW90" s="5"/>
      <c r="UX90" s="5"/>
      <c r="UY90" s="5"/>
      <c r="UZ90" s="5"/>
      <c r="VA90" s="5"/>
      <c r="VB90" s="5"/>
      <c r="VC90" s="5"/>
      <c r="VD90" s="5"/>
      <c r="VE90" s="5"/>
      <c r="VF90" s="5"/>
      <c r="VG90" s="5"/>
      <c r="VH90" s="5"/>
      <c r="VI90" s="5"/>
      <c r="VJ90" s="5"/>
      <c r="VK90" s="5"/>
      <c r="VL90" s="5"/>
      <c r="VM90" s="5"/>
      <c r="VN90" s="5"/>
      <c r="VO90" s="5"/>
      <c r="VP90" s="5"/>
      <c r="VQ90" s="5"/>
      <c r="VR90" s="5"/>
      <c r="VS90" s="5"/>
      <c r="VT90" s="5"/>
      <c r="VU90" s="5"/>
      <c r="VV90" s="5"/>
      <c r="VW90" s="5"/>
      <c r="VX90" s="5"/>
      <c r="VY90" s="5"/>
      <c r="VZ90" s="5"/>
      <c r="WA90" s="5"/>
      <c r="WB90" s="5"/>
      <c r="WC90" s="5"/>
      <c r="WD90" s="5"/>
      <c r="WE90" s="5"/>
      <c r="WF90" s="5"/>
      <c r="WG90" s="5"/>
      <c r="WH90" s="5"/>
      <c r="WI90" s="5"/>
      <c r="WJ90" s="5"/>
      <c r="WK90" s="5"/>
      <c r="WL90" s="5"/>
      <c r="WM90" s="5"/>
      <c r="WN90" s="5"/>
      <c r="WO90" s="5"/>
      <c r="WP90" s="5"/>
      <c r="WQ90" s="5"/>
      <c r="WR90" s="5"/>
      <c r="WS90" s="5"/>
      <c r="WT90" s="5"/>
      <c r="WU90" s="5"/>
      <c r="WV90" s="5"/>
      <c r="WW90" s="5"/>
      <c r="WX90" s="5"/>
      <c r="WY90" s="5"/>
      <c r="WZ90" s="5"/>
      <c r="XA90" s="5"/>
      <c r="XB90" s="5"/>
      <c r="XC90" s="5"/>
      <c r="XD90" s="5"/>
      <c r="XE90" s="5"/>
      <c r="XF90" s="5"/>
      <c r="XG90" s="5"/>
      <c r="XH90" s="5"/>
      <c r="XI90" s="5"/>
      <c r="XJ90" s="5"/>
      <c r="XK90" s="5"/>
      <c r="XL90" s="5"/>
      <c r="XM90" s="5"/>
      <c r="XN90" s="5"/>
      <c r="XO90" s="5"/>
      <c r="XP90" s="5"/>
      <c r="XQ90" s="5"/>
      <c r="XR90" s="5"/>
      <c r="XS90" s="5"/>
      <c r="XT90" s="5"/>
      <c r="XU90" s="5"/>
      <c r="XV90" s="5"/>
      <c r="XW90" s="5"/>
      <c r="XX90" s="5"/>
      <c r="XY90" s="5"/>
      <c r="XZ90" s="5"/>
      <c r="YA90" s="5"/>
      <c r="YB90" s="5"/>
      <c r="YC90" s="5"/>
      <c r="YD90" s="5"/>
      <c r="YE90" s="5"/>
      <c r="YF90" s="5"/>
      <c r="YG90" s="5"/>
      <c r="YH90" s="5"/>
      <c r="YI90" s="5"/>
      <c r="YJ90" s="5"/>
      <c r="YK90" s="5"/>
      <c r="YL90" s="5"/>
      <c r="YM90" s="5"/>
      <c r="YN90" s="5"/>
      <c r="YO90" s="5"/>
      <c r="YP90" s="5"/>
      <c r="YQ90" s="5"/>
      <c r="YR90" s="5"/>
      <c r="YS90" s="5"/>
      <c r="YT90" s="5"/>
      <c r="YU90" s="5"/>
      <c r="YV90" s="5"/>
      <c r="YW90" s="5"/>
      <c r="YX90" s="5"/>
      <c r="YY90" s="5"/>
      <c r="YZ90" s="5"/>
      <c r="ZA90" s="5"/>
      <c r="ZB90" s="5"/>
      <c r="ZC90" s="5"/>
      <c r="ZD90" s="5"/>
      <c r="ZE90" s="5"/>
      <c r="ZF90" s="5"/>
      <c r="ZG90" s="5"/>
      <c r="ZH90" s="5"/>
      <c r="ZI90" s="5"/>
      <c r="ZJ90" s="5"/>
      <c r="ZK90" s="5"/>
      <c r="ZL90" s="5"/>
      <c r="ZM90" s="5"/>
      <c r="ZN90" s="5"/>
      <c r="ZO90" s="5"/>
      <c r="ZP90" s="5"/>
      <c r="ZQ90" s="5"/>
      <c r="ZR90" s="5"/>
      <c r="ZS90" s="5"/>
      <c r="ZT90" s="5"/>
      <c r="ZU90" s="5"/>
      <c r="ZV90" s="5"/>
      <c r="ZW90" s="5"/>
      <c r="ZX90" s="5"/>
      <c r="ZY90" s="5"/>
      <c r="ZZ90" s="5"/>
      <c r="AAA90" s="5"/>
      <c r="AAB90" s="5"/>
      <c r="AAC90" s="5"/>
      <c r="AAD90" s="5"/>
      <c r="AAE90" s="5"/>
      <c r="AAF90" s="5"/>
      <c r="AAG90" s="5"/>
      <c r="AAH90" s="5"/>
      <c r="AAI90" s="5"/>
      <c r="AAJ90" s="5"/>
      <c r="AAK90" s="5"/>
      <c r="AAL90" s="5"/>
      <c r="AAM90" s="5"/>
      <c r="AAN90" s="5"/>
      <c r="AAO90" s="5"/>
      <c r="AAP90" s="5"/>
      <c r="AAQ90" s="5"/>
      <c r="AAR90" s="5"/>
      <c r="AAS90" s="5"/>
      <c r="AAT90" s="5"/>
      <c r="AAU90" s="5"/>
      <c r="AAV90" s="5"/>
      <c r="AAW90" s="5"/>
      <c r="AAX90" s="5"/>
      <c r="AAY90" s="5"/>
      <c r="AAZ90" s="5"/>
      <c r="ABA90" s="5"/>
      <c r="ABB90" s="5"/>
      <c r="ABC90" s="5"/>
      <c r="ABD90" s="5"/>
      <c r="ABE90" s="5"/>
      <c r="ABF90" s="5"/>
      <c r="ABG90" s="5"/>
      <c r="ABH90" s="5"/>
      <c r="ABI90" s="5"/>
      <c r="ABJ90" s="5"/>
      <c r="ABK90" s="5"/>
      <c r="ABL90" s="5"/>
      <c r="ABM90" s="5"/>
      <c r="ABN90" s="5"/>
      <c r="ABO90" s="5"/>
      <c r="ABP90" s="5"/>
      <c r="ABQ90" s="5"/>
      <c r="ABR90" s="5"/>
      <c r="ABS90" s="5"/>
      <c r="ABT90" s="5"/>
      <c r="ABU90" s="5"/>
      <c r="ABV90" s="5"/>
      <c r="ABW90" s="5"/>
      <c r="ABX90" s="5"/>
      <c r="ABY90" s="5"/>
      <c r="ABZ90" s="5"/>
      <c r="ACA90" s="5"/>
      <c r="ACB90" s="5"/>
      <c r="ACC90" s="5"/>
      <c r="ACD90" s="5"/>
      <c r="ACE90" s="5"/>
      <c r="ACF90" s="5"/>
      <c r="ACG90" s="5"/>
      <c r="ACH90" s="5"/>
      <c r="ACI90" s="5"/>
      <c r="ACJ90" s="5"/>
      <c r="ACK90" s="5"/>
      <c r="ACL90" s="5"/>
      <c r="ACM90" s="5"/>
      <c r="ACN90" s="5"/>
      <c r="ACO90" s="5"/>
      <c r="ACP90" s="5"/>
      <c r="ACQ90" s="5"/>
      <c r="ACR90" s="5"/>
      <c r="ACS90" s="5"/>
      <c r="ACT90" s="5"/>
      <c r="ACU90" s="5"/>
      <c r="ACV90" s="5"/>
      <c r="ACW90" s="5"/>
      <c r="ACX90" s="5"/>
      <c r="ACY90" s="5"/>
      <c r="ACZ90" s="5"/>
      <c r="ADA90" s="5"/>
      <c r="ADB90" s="5"/>
      <c r="ADC90" s="5"/>
      <c r="ADD90" s="5"/>
      <c r="ADE90" s="5"/>
      <c r="ADF90" s="5"/>
      <c r="ADG90" s="5"/>
      <c r="ADH90" s="5"/>
      <c r="ADI90" s="5"/>
      <c r="ADJ90" s="5"/>
      <c r="ADK90" s="5"/>
      <c r="ADL90" s="5"/>
      <c r="ADM90" s="5"/>
      <c r="ADN90" s="5"/>
      <c r="ADO90" s="5"/>
      <c r="ADP90" s="5"/>
      <c r="ADQ90" s="5"/>
      <c r="ADR90" s="5"/>
      <c r="ADS90" s="5"/>
      <c r="ADT90" s="5"/>
      <c r="ADU90" s="5"/>
      <c r="ADV90" s="5"/>
      <c r="ADW90" s="5"/>
      <c r="ADX90" s="5"/>
      <c r="ADY90" s="5"/>
      <c r="ADZ90" s="5"/>
      <c r="AEA90" s="5"/>
      <c r="AEB90" s="5"/>
      <c r="AEC90" s="5"/>
      <c r="AED90" s="5"/>
      <c r="AEE90" s="5"/>
      <c r="AEF90" s="5"/>
      <c r="AEG90" s="5"/>
      <c r="AEH90" s="5"/>
      <c r="AEI90" s="5"/>
      <c r="AEJ90" s="5"/>
      <c r="AEK90" s="5"/>
      <c r="AEL90" s="5"/>
      <c r="AEM90" s="5"/>
      <c r="AEN90" s="5"/>
      <c r="AEO90" s="5"/>
      <c r="AEP90" s="5"/>
      <c r="AEQ90" s="5"/>
      <c r="AER90" s="5"/>
      <c r="AES90" s="5"/>
      <c r="AET90" s="5"/>
      <c r="AEU90" s="5"/>
      <c r="AEV90" s="5"/>
      <c r="AEW90" s="5"/>
      <c r="AEX90" s="5"/>
      <c r="AEY90" s="5"/>
      <c r="AEZ90" s="5"/>
      <c r="AFA90" s="5"/>
      <c r="AFB90" s="5"/>
      <c r="AFC90" s="5"/>
      <c r="AFD90" s="5"/>
      <c r="AFE90" s="5"/>
      <c r="AFF90" s="5"/>
      <c r="AFG90" s="5"/>
      <c r="AFH90" s="5"/>
      <c r="AFI90" s="5"/>
      <c r="AFJ90" s="5"/>
      <c r="AFK90" s="5"/>
      <c r="AFL90" s="5"/>
      <c r="AFM90" s="5"/>
      <c r="AFN90" s="5"/>
      <c r="AFO90" s="5"/>
      <c r="AFP90" s="5"/>
      <c r="AFQ90" s="5"/>
      <c r="AFR90" s="5"/>
      <c r="AFS90" s="5"/>
      <c r="AFT90" s="5"/>
      <c r="AFU90" s="5"/>
      <c r="AFV90" s="5"/>
      <c r="AFW90" s="5"/>
      <c r="AFX90" s="5"/>
      <c r="AFY90" s="5"/>
      <c r="AFZ90" s="5"/>
      <c r="AGA90" s="5"/>
      <c r="AGB90" s="5"/>
      <c r="AGC90" s="5"/>
      <c r="AGD90" s="5"/>
      <c r="AGE90" s="5"/>
      <c r="AGF90" s="5"/>
      <c r="AGG90" s="5"/>
      <c r="AGH90" s="5"/>
      <c r="AGI90" s="5"/>
      <c r="AGJ90" s="5"/>
      <c r="AGK90" s="5"/>
      <c r="AGL90" s="5"/>
      <c r="AGM90" s="5"/>
      <c r="AGN90" s="5"/>
      <c r="AGO90" s="5"/>
      <c r="AGP90" s="5"/>
      <c r="AGQ90" s="5"/>
      <c r="AGR90" s="5"/>
      <c r="AGS90" s="5"/>
      <c r="AGT90" s="5"/>
      <c r="AGU90" s="5"/>
      <c r="AGV90" s="5"/>
      <c r="AGW90" s="5"/>
      <c r="AGX90" s="5"/>
      <c r="AGY90" s="5"/>
      <c r="AGZ90" s="5"/>
      <c r="AHA90" s="5"/>
      <c r="AHB90" s="5"/>
      <c r="AHC90" s="5"/>
      <c r="AHD90" s="5"/>
      <c r="AHE90" s="5"/>
      <c r="AHF90" s="5"/>
      <c r="AHG90" s="5"/>
      <c r="AHH90" s="5"/>
      <c r="AHI90" s="5"/>
      <c r="AHJ90" s="5"/>
      <c r="AHK90" s="5"/>
      <c r="AHL90" s="5"/>
      <c r="AHM90" s="5"/>
      <c r="AHN90" s="5"/>
      <c r="AHO90" s="5"/>
      <c r="AHP90" s="5"/>
      <c r="AHQ90" s="5"/>
      <c r="AHR90" s="5"/>
      <c r="AHS90" s="5"/>
      <c r="AHT90" s="5"/>
      <c r="AHU90" s="5"/>
      <c r="AHV90" s="5"/>
      <c r="AHW90" s="5"/>
      <c r="AHX90" s="5"/>
      <c r="AHY90" s="5"/>
      <c r="AHZ90" s="5"/>
      <c r="AIA90" s="5"/>
      <c r="AIB90" s="5"/>
      <c r="AIC90" s="5"/>
      <c r="AID90" s="5"/>
      <c r="AIE90" s="5"/>
      <c r="AIF90" s="5"/>
      <c r="AIG90" s="5"/>
      <c r="AIH90" s="5"/>
      <c r="AII90" s="5"/>
      <c r="AIJ90" s="5"/>
      <c r="AIK90" s="5"/>
      <c r="AIL90" s="5"/>
      <c r="AIM90" s="5"/>
      <c r="AIN90" s="5"/>
      <c r="AIO90" s="5"/>
      <c r="AIP90" s="5"/>
      <c r="AIQ90" s="5"/>
      <c r="AIR90" s="5"/>
      <c r="AIS90" s="5"/>
      <c r="AIT90" s="5"/>
      <c r="AIU90" s="5"/>
      <c r="AIV90" s="5"/>
      <c r="AIW90" s="5"/>
      <c r="AIX90" s="5"/>
      <c r="AIY90" s="5"/>
      <c r="AIZ90" s="5"/>
      <c r="AJA90" s="5"/>
      <c r="AJB90" s="5"/>
      <c r="AJC90" s="5"/>
      <c r="AJD90" s="5"/>
      <c r="AJE90" s="5"/>
      <c r="AJF90" s="5"/>
      <c r="AJG90" s="5"/>
      <c r="AJH90" s="5"/>
      <c r="AJI90" s="5"/>
      <c r="AJJ90" s="5"/>
      <c r="AJK90" s="5"/>
      <c r="AJL90" s="5"/>
      <c r="AJM90" s="5"/>
      <c r="AJN90" s="5"/>
      <c r="AJO90" s="5"/>
      <c r="AJP90" s="5"/>
      <c r="AJQ90" s="5"/>
      <c r="AJR90" s="5"/>
      <c r="AJS90" s="5"/>
      <c r="AJT90" s="5"/>
      <c r="AJU90" s="5"/>
      <c r="AJV90" s="5"/>
      <c r="AJW90" s="5"/>
      <c r="AJX90" s="5"/>
      <c r="AJY90" s="5"/>
      <c r="AJZ90" s="5"/>
      <c r="AKA90" s="5"/>
      <c r="AKB90" s="5"/>
      <c r="AKC90" s="5"/>
      <c r="AKD90" s="5"/>
      <c r="AKE90" s="5"/>
      <c r="AKF90" s="5"/>
      <c r="AKG90" s="5"/>
      <c r="AKH90" s="5"/>
      <c r="AKI90" s="5"/>
      <c r="AKJ90" s="5"/>
      <c r="AKK90" s="5"/>
      <c r="AKL90" s="5"/>
      <c r="AKM90" s="5"/>
      <c r="AKN90" s="5"/>
      <c r="AKO90" s="5"/>
      <c r="AKP90" s="5"/>
      <c r="AKQ90" s="5"/>
      <c r="AKR90" s="5"/>
      <c r="AKS90" s="5"/>
      <c r="AKT90" s="5"/>
      <c r="AKU90" s="5"/>
      <c r="AKV90" s="5"/>
      <c r="AKW90" s="5"/>
      <c r="AKX90" s="5"/>
      <c r="AKY90" s="5"/>
      <c r="AKZ90" s="5"/>
      <c r="ALA90" s="5"/>
      <c r="ALB90" s="5"/>
      <c r="ALC90" s="5"/>
      <c r="ALD90" s="5"/>
      <c r="ALE90" s="5"/>
      <c r="ALF90" s="5"/>
      <c r="ALG90" s="5"/>
      <c r="ALH90" s="5"/>
      <c r="ALI90" s="5"/>
      <c r="ALJ90" s="5"/>
      <c r="ALK90" s="5"/>
      <c r="ALL90" s="5"/>
      <c r="ALM90" s="5"/>
      <c r="ALN90" s="5"/>
      <c r="ALO90" s="5"/>
      <c r="ALP90" s="5"/>
      <c r="ALQ90" s="5"/>
      <c r="ALR90" s="5"/>
      <c r="ALS90" s="5"/>
      <c r="ALT90" s="5"/>
      <c r="ALU90" s="5"/>
      <c r="ALV90" s="5"/>
      <c r="ALW90" s="5"/>
      <c r="ALX90" s="5"/>
      <c r="ALY90" s="5"/>
      <c r="ALZ90" s="5"/>
      <c r="AMA90" s="5"/>
      <c r="AMB90" s="5"/>
      <c r="AMC90" s="5"/>
      <c r="AMD90" s="5"/>
      <c r="AME90" s="5"/>
      <c r="AMF90" s="5"/>
      <c r="AMG90" s="5"/>
      <c r="AMH90" s="5"/>
      <c r="AMI90" s="5"/>
      <c r="AMJ90" s="5"/>
      <c r="AMK90" s="5"/>
      <c r="AML90" s="5"/>
      <c r="AMM90" s="5"/>
      <c r="AMN90" s="5"/>
      <c r="AMO90" s="5"/>
      <c r="AMP90" s="5"/>
      <c r="AMQ90" s="5"/>
      <c r="AMR90" s="5"/>
      <c r="AMS90" s="5"/>
      <c r="AMT90" s="5"/>
      <c r="AMU90" s="5"/>
      <c r="AMV90" s="5"/>
      <c r="AMW90" s="5"/>
      <c r="AMX90" s="5"/>
      <c r="AMY90" s="5"/>
      <c r="AMZ90" s="5"/>
      <c r="ANA90" s="5"/>
      <c r="ANB90" s="5"/>
      <c r="ANC90" s="5"/>
      <c r="AND90" s="5"/>
      <c r="ANE90" s="5"/>
      <c r="ANF90" s="5"/>
      <c r="ANG90" s="5"/>
      <c r="ANH90" s="5"/>
      <c r="ANI90" s="5"/>
      <c r="ANJ90" s="5"/>
      <c r="ANK90" s="5"/>
      <c r="ANL90" s="5"/>
      <c r="ANM90" s="5"/>
      <c r="ANN90" s="5"/>
      <c r="ANO90" s="5"/>
      <c r="ANP90" s="5"/>
      <c r="ANQ90" s="5"/>
      <c r="ANR90" s="5"/>
      <c r="ANS90" s="5"/>
      <c r="ANT90" s="5"/>
      <c r="ANU90" s="5"/>
      <c r="ANV90" s="5"/>
      <c r="ANW90" s="5"/>
      <c r="ANX90" s="5"/>
      <c r="ANY90" s="5"/>
      <c r="ANZ90" s="5"/>
      <c r="AOA90" s="5"/>
      <c r="AOB90" s="5"/>
      <c r="AOC90" s="5"/>
      <c r="AOD90" s="5"/>
      <c r="AOE90" s="5"/>
      <c r="AOF90" s="5"/>
      <c r="AOG90" s="5"/>
      <c r="AOH90" s="5"/>
      <c r="AOI90" s="5"/>
      <c r="AOJ90" s="5"/>
      <c r="AOK90" s="5"/>
      <c r="AOL90" s="5"/>
      <c r="AOM90" s="5"/>
      <c r="AON90" s="5"/>
      <c r="AOO90" s="5"/>
      <c r="AOP90" s="5"/>
      <c r="AOQ90" s="5"/>
      <c r="AOR90" s="5"/>
      <c r="AOS90" s="5"/>
      <c r="AOT90" s="5"/>
      <c r="AOU90" s="5"/>
      <c r="AOV90" s="5"/>
      <c r="AOW90" s="5"/>
      <c r="AOX90" s="5"/>
      <c r="AOY90" s="5"/>
      <c r="AOZ90" s="5"/>
      <c r="APA90" s="5"/>
      <c r="APB90" s="5"/>
      <c r="APC90" s="5"/>
      <c r="APD90" s="5"/>
      <c r="APE90" s="5"/>
      <c r="APF90" s="5"/>
      <c r="APG90" s="5"/>
      <c r="APH90" s="5"/>
      <c r="API90" s="5"/>
      <c r="APJ90" s="5"/>
      <c r="APK90" s="5"/>
      <c r="APL90" s="5"/>
      <c r="APM90" s="5"/>
      <c r="APN90" s="5"/>
      <c r="APO90" s="5"/>
      <c r="APP90" s="5"/>
      <c r="APQ90" s="5"/>
      <c r="APR90" s="5"/>
      <c r="APS90" s="5"/>
      <c r="APT90" s="5"/>
      <c r="APU90" s="5"/>
      <c r="APV90" s="5"/>
      <c r="APW90" s="5"/>
      <c r="APX90" s="5"/>
      <c r="APY90" s="5"/>
      <c r="APZ90" s="5"/>
      <c r="AQA90" s="5"/>
      <c r="AQB90" s="5"/>
      <c r="AQC90" s="5"/>
      <c r="AQD90" s="5"/>
      <c r="AQE90" s="5"/>
      <c r="AQF90" s="5"/>
      <c r="AQG90" s="5"/>
      <c r="AQH90" s="5"/>
      <c r="AQI90" s="5"/>
      <c r="AQJ90" s="5"/>
      <c r="AQK90" s="5"/>
      <c r="AQL90" s="5"/>
      <c r="AQM90" s="5"/>
      <c r="AQN90" s="5"/>
      <c r="AQO90" s="5"/>
      <c r="AQP90" s="5"/>
      <c r="AQQ90" s="5"/>
      <c r="AQR90" s="5"/>
      <c r="AQS90" s="5"/>
      <c r="AQT90" s="5"/>
      <c r="AQU90" s="5"/>
      <c r="AQV90" s="5"/>
      <c r="AQW90" s="5"/>
      <c r="AQX90" s="5"/>
      <c r="AQY90" s="5"/>
      <c r="AQZ90" s="5"/>
      <c r="ARA90" s="5"/>
      <c r="ARB90" s="5"/>
      <c r="ARC90" s="5"/>
      <c r="ARD90" s="5"/>
      <c r="ARE90" s="5"/>
      <c r="ARF90" s="5"/>
      <c r="ARG90" s="5"/>
      <c r="ARH90" s="5"/>
      <c r="ARI90" s="5"/>
      <c r="ARJ90" s="5"/>
      <c r="ARK90" s="5"/>
      <c r="ARL90" s="5"/>
      <c r="ARM90" s="5"/>
      <c r="ARN90" s="5"/>
      <c r="ARO90" s="5"/>
      <c r="ARP90" s="5"/>
      <c r="ARQ90" s="5"/>
      <c r="ARR90" s="5"/>
      <c r="ARS90" s="5"/>
      <c r="ART90" s="5"/>
      <c r="ARU90" s="5"/>
      <c r="ARV90" s="5"/>
      <c r="ARW90" s="5"/>
      <c r="ARX90" s="5"/>
      <c r="ARY90" s="5"/>
      <c r="ARZ90" s="5"/>
      <c r="ASA90" s="5"/>
      <c r="ASB90" s="5"/>
      <c r="ASC90" s="5"/>
      <c r="ASD90" s="5"/>
      <c r="ASE90" s="5"/>
      <c r="ASF90" s="5"/>
      <c r="ASG90" s="5"/>
      <c r="ASH90" s="5"/>
      <c r="ASI90" s="5"/>
      <c r="ASJ90" s="5"/>
      <c r="ASK90" s="5"/>
      <c r="ASL90" s="5"/>
      <c r="ASM90" s="5"/>
      <c r="ASN90" s="5"/>
      <c r="ASO90" s="5"/>
      <c r="ASP90" s="5"/>
      <c r="ASQ90" s="5"/>
      <c r="ASR90" s="5"/>
      <c r="ASS90" s="5"/>
      <c r="AST90" s="5"/>
      <c r="ASU90" s="5"/>
      <c r="ASV90" s="5"/>
      <c r="ASW90" s="5"/>
      <c r="ASX90" s="5"/>
      <c r="ASY90" s="5"/>
      <c r="ASZ90" s="5"/>
      <c r="ATA90" s="5"/>
      <c r="ATB90" s="5"/>
      <c r="ATC90" s="5"/>
      <c r="ATD90" s="5"/>
      <c r="ATE90" s="5"/>
      <c r="ATF90" s="5"/>
      <c r="ATG90" s="5"/>
      <c r="ATH90" s="5"/>
      <c r="ATI90" s="5"/>
      <c r="ATJ90" s="5"/>
      <c r="ATK90" s="5"/>
      <c r="ATL90" s="5"/>
      <c r="ATM90" s="5"/>
      <c r="ATN90" s="5"/>
      <c r="ATO90" s="5"/>
      <c r="ATP90" s="5"/>
      <c r="ATQ90" s="5"/>
      <c r="ATR90" s="5"/>
      <c r="ATS90" s="5"/>
      <c r="ATT90" s="5"/>
      <c r="ATU90" s="5"/>
      <c r="ATV90" s="5"/>
      <c r="ATW90" s="5"/>
      <c r="ATX90" s="5"/>
      <c r="ATY90" s="5"/>
      <c r="ATZ90" s="5"/>
      <c r="AUA90" s="5"/>
      <c r="AUB90" s="5"/>
      <c r="AUC90" s="5"/>
      <c r="AUD90" s="5"/>
      <c r="AUE90" s="5"/>
      <c r="AUF90" s="5"/>
      <c r="AUG90" s="5"/>
      <c r="AUH90" s="5"/>
      <c r="AUI90" s="5"/>
      <c r="AUJ90" s="5"/>
      <c r="AUK90" s="5"/>
      <c r="AUL90" s="5"/>
      <c r="AUM90" s="5"/>
      <c r="AUN90" s="5"/>
      <c r="AUO90" s="5"/>
      <c r="AUP90" s="5"/>
      <c r="AUQ90" s="5"/>
      <c r="AUR90" s="5"/>
      <c r="AUS90" s="5"/>
      <c r="AUT90" s="5"/>
      <c r="AUU90" s="5"/>
      <c r="AUV90" s="5"/>
      <c r="AUW90" s="5"/>
      <c r="AUX90" s="5"/>
      <c r="AUY90" s="5"/>
      <c r="AUZ90" s="5"/>
      <c r="AVA90" s="5"/>
      <c r="AVB90" s="5"/>
      <c r="AVC90" s="5"/>
      <c r="AVD90" s="5"/>
      <c r="AVE90" s="5"/>
      <c r="AVF90" s="5"/>
      <c r="AVG90" s="5"/>
      <c r="AVH90" s="5"/>
      <c r="AVI90" s="5"/>
      <c r="AVJ90" s="5"/>
      <c r="AVK90" s="5"/>
      <c r="AVL90" s="5"/>
      <c r="AVM90" s="5"/>
      <c r="AVN90" s="5"/>
      <c r="AVO90" s="5"/>
      <c r="AVP90" s="5"/>
      <c r="AVQ90" s="5"/>
      <c r="AVR90" s="5"/>
      <c r="AVS90" s="5"/>
      <c r="AVT90" s="5"/>
      <c r="AVU90" s="5"/>
      <c r="AVV90" s="5"/>
      <c r="AVW90" s="5"/>
      <c r="AVX90" s="5"/>
      <c r="AVY90" s="5"/>
      <c r="AVZ90" s="5"/>
      <c r="AWA90" s="5"/>
      <c r="AWB90" s="5"/>
      <c r="AWC90" s="5"/>
      <c r="AWD90" s="5"/>
      <c r="AWE90" s="5"/>
      <c r="AWF90" s="5"/>
      <c r="AWG90" s="5"/>
      <c r="AWH90" s="5"/>
      <c r="AWI90" s="5"/>
      <c r="AWJ90" s="5"/>
      <c r="AWK90" s="5"/>
      <c r="AWL90" s="5"/>
      <c r="AWM90" s="5"/>
      <c r="AWN90" s="5"/>
      <c r="AWO90" s="5"/>
      <c r="AWP90" s="5"/>
      <c r="AWQ90" s="5"/>
      <c r="AWR90" s="5"/>
      <c r="AWS90" s="5"/>
      <c r="AWT90" s="5"/>
      <c r="AWU90" s="5"/>
      <c r="AWV90" s="5"/>
      <c r="AWW90" s="5"/>
      <c r="AWX90" s="5"/>
      <c r="AWY90" s="5"/>
      <c r="AWZ90" s="5"/>
      <c r="AXA90" s="5"/>
      <c r="AXB90" s="5"/>
      <c r="AXC90" s="5"/>
      <c r="AXD90" s="5"/>
      <c r="AXE90" s="5"/>
      <c r="AXF90" s="5"/>
      <c r="AXG90" s="5"/>
      <c r="AXH90" s="5"/>
      <c r="AXI90" s="5"/>
      <c r="AXJ90" s="5"/>
      <c r="AXK90" s="5"/>
      <c r="AXL90" s="5"/>
      <c r="AXM90" s="5"/>
      <c r="AXN90" s="5"/>
      <c r="AXO90" s="5"/>
      <c r="AXP90" s="5"/>
      <c r="AXQ90" s="5"/>
      <c r="AXR90" s="5"/>
      <c r="AXS90" s="5"/>
      <c r="AXT90" s="5"/>
      <c r="AXU90" s="5"/>
      <c r="AXV90" s="5"/>
      <c r="AXW90" s="5"/>
      <c r="AXX90" s="5"/>
      <c r="AXY90" s="5"/>
      <c r="AXZ90" s="5"/>
      <c r="AYA90" s="5"/>
      <c r="AYB90" s="5"/>
      <c r="AYC90" s="5"/>
      <c r="AYD90" s="5"/>
      <c r="AYE90" s="5"/>
      <c r="AYF90" s="5"/>
      <c r="AYG90" s="5"/>
      <c r="AYH90" s="5"/>
      <c r="AYI90" s="5"/>
      <c r="AYJ90" s="5"/>
      <c r="AYK90" s="5"/>
      <c r="AYL90" s="5"/>
      <c r="AYM90" s="5"/>
      <c r="AYN90" s="5"/>
      <c r="AYO90" s="5"/>
      <c r="AYP90" s="5"/>
      <c r="AYQ90" s="5"/>
      <c r="AYR90" s="5"/>
      <c r="AYS90" s="5"/>
      <c r="AYT90" s="5"/>
      <c r="AYU90" s="5"/>
      <c r="AYV90" s="5"/>
      <c r="AYW90" s="5"/>
      <c r="AYX90" s="5"/>
      <c r="AYY90" s="5"/>
      <c r="AYZ90" s="5"/>
      <c r="AZA90" s="5"/>
      <c r="AZB90" s="5"/>
      <c r="AZC90" s="5"/>
      <c r="AZD90" s="5"/>
      <c r="AZE90" s="5"/>
      <c r="AZF90" s="5"/>
      <c r="AZG90" s="5"/>
      <c r="AZH90" s="5"/>
      <c r="AZI90" s="5"/>
      <c r="AZJ90" s="5"/>
      <c r="AZK90" s="5"/>
      <c r="AZL90" s="5"/>
      <c r="AZM90" s="5"/>
      <c r="AZN90" s="5"/>
      <c r="AZO90" s="5"/>
      <c r="AZP90" s="5"/>
      <c r="AZQ90" s="5"/>
      <c r="AZR90" s="5"/>
      <c r="AZS90" s="5"/>
      <c r="AZT90" s="5"/>
      <c r="AZU90" s="5"/>
      <c r="AZV90" s="5"/>
      <c r="AZW90" s="5"/>
      <c r="AZX90" s="5"/>
      <c r="AZY90" s="5"/>
      <c r="AZZ90" s="5"/>
      <c r="BAA90" s="5"/>
      <c r="BAB90" s="5"/>
      <c r="BAC90" s="5"/>
      <c r="BAD90" s="5"/>
      <c r="BAE90" s="5"/>
      <c r="BAF90" s="5"/>
      <c r="BAG90" s="5"/>
      <c r="BAH90" s="5"/>
      <c r="BAI90" s="5"/>
      <c r="BAJ90" s="5"/>
      <c r="BAK90" s="5"/>
      <c r="BAL90" s="5"/>
      <c r="BAM90" s="5"/>
      <c r="BAN90" s="5"/>
      <c r="BAO90" s="5"/>
      <c r="BAP90" s="5"/>
      <c r="BAQ90" s="5"/>
      <c r="BAR90" s="5"/>
      <c r="BAS90" s="5"/>
      <c r="BAT90" s="5"/>
      <c r="BAU90" s="5"/>
      <c r="BAV90" s="5"/>
      <c r="BAW90" s="5"/>
      <c r="BAX90" s="5"/>
      <c r="BAY90" s="5"/>
      <c r="BAZ90" s="5"/>
      <c r="BBA90" s="5"/>
      <c r="BBB90" s="5"/>
      <c r="BBC90" s="5"/>
      <c r="BBD90" s="5"/>
      <c r="BBE90" s="5"/>
      <c r="BBF90" s="5"/>
      <c r="BBG90" s="5"/>
      <c r="BBH90" s="5"/>
      <c r="BBI90" s="5"/>
      <c r="BBJ90" s="5"/>
      <c r="BBK90" s="5"/>
      <c r="BBL90" s="5"/>
      <c r="BBM90" s="5"/>
      <c r="BBN90" s="5"/>
      <c r="BBO90" s="5"/>
      <c r="BBP90" s="5"/>
      <c r="BBQ90" s="5"/>
      <c r="BBR90" s="5"/>
      <c r="BBS90" s="5"/>
      <c r="BBT90" s="5"/>
      <c r="BBU90" s="5"/>
      <c r="BBV90" s="5"/>
      <c r="BBW90" s="5"/>
      <c r="BBX90" s="5"/>
      <c r="BBY90" s="5"/>
      <c r="BBZ90" s="5"/>
      <c r="BCA90" s="5"/>
      <c r="BCB90" s="5"/>
      <c r="BCC90" s="5"/>
      <c r="BCD90" s="5"/>
      <c r="BCE90" s="5"/>
      <c r="BCF90" s="5"/>
      <c r="BCG90" s="5"/>
      <c r="BCH90" s="5"/>
      <c r="BCI90" s="5"/>
      <c r="BCJ90" s="5"/>
      <c r="BCK90" s="5"/>
      <c r="BCL90" s="5"/>
      <c r="BCM90" s="5"/>
      <c r="BCN90" s="5"/>
      <c r="BCO90" s="5"/>
      <c r="BCP90" s="5"/>
      <c r="BCQ90" s="5"/>
      <c r="BCR90" s="5"/>
      <c r="BCS90" s="5"/>
      <c r="BCT90" s="5"/>
      <c r="BCU90" s="5"/>
      <c r="BCV90" s="5"/>
      <c r="BCW90" s="5"/>
      <c r="BCX90" s="5"/>
      <c r="BCY90" s="5"/>
      <c r="BCZ90" s="5"/>
      <c r="BDA90" s="5"/>
      <c r="BDB90" s="5"/>
      <c r="BDC90" s="5"/>
      <c r="BDD90" s="5"/>
      <c r="BDE90" s="5"/>
      <c r="BDF90" s="5"/>
      <c r="BDG90" s="5"/>
      <c r="BDH90" s="5"/>
      <c r="BDI90" s="5"/>
      <c r="BDJ90" s="5"/>
      <c r="BDK90" s="5"/>
      <c r="BDL90" s="5"/>
      <c r="BDM90" s="5"/>
      <c r="BDN90" s="5"/>
      <c r="BDO90" s="5"/>
      <c r="BDP90" s="5"/>
      <c r="BDQ90" s="5"/>
      <c r="BDR90" s="5"/>
      <c r="BDS90" s="5"/>
      <c r="BDT90" s="5"/>
      <c r="BDU90" s="5"/>
      <c r="BDV90" s="5"/>
      <c r="BDW90" s="5"/>
      <c r="BDX90" s="5"/>
      <c r="BDY90" s="5"/>
      <c r="BDZ90" s="5"/>
      <c r="BEA90" s="5"/>
      <c r="BEB90" s="5"/>
      <c r="BEC90" s="5"/>
      <c r="BED90" s="5"/>
      <c r="BEE90" s="5"/>
      <c r="BEF90" s="5"/>
      <c r="BEG90" s="5"/>
      <c r="BEH90" s="5"/>
      <c r="BEI90" s="5"/>
      <c r="BEJ90" s="5"/>
      <c r="BEK90" s="5"/>
      <c r="BEL90" s="5"/>
      <c r="BEM90" s="5"/>
      <c r="BEN90" s="5"/>
      <c r="BEO90" s="5"/>
      <c r="BEP90" s="5"/>
      <c r="BEQ90" s="5"/>
      <c r="BER90" s="5"/>
      <c r="BES90" s="5"/>
      <c r="BET90" s="5"/>
      <c r="BEU90" s="5"/>
      <c r="BEV90" s="5"/>
      <c r="BEW90" s="5"/>
      <c r="BEX90" s="5"/>
      <c r="BEY90" s="5"/>
      <c r="BEZ90" s="5"/>
      <c r="BFA90" s="5"/>
      <c r="BFB90" s="5"/>
      <c r="BFC90" s="5"/>
      <c r="BFD90" s="5"/>
      <c r="BFE90" s="5"/>
      <c r="BFF90" s="5"/>
      <c r="BFG90" s="5"/>
      <c r="BFH90" s="5"/>
      <c r="BFI90" s="5"/>
      <c r="BFJ90" s="5"/>
      <c r="BFK90" s="5"/>
      <c r="BFL90" s="5"/>
      <c r="BFM90" s="5"/>
      <c r="BFN90" s="5"/>
      <c r="BFO90" s="5"/>
      <c r="BFP90" s="5"/>
      <c r="BFQ90" s="5"/>
      <c r="BFR90" s="5"/>
      <c r="BFS90" s="5"/>
      <c r="BFT90" s="5"/>
      <c r="BFU90" s="5"/>
      <c r="BFV90" s="5"/>
      <c r="BFW90" s="5"/>
      <c r="BFX90" s="5"/>
      <c r="BFY90" s="5"/>
      <c r="BFZ90" s="5"/>
      <c r="BGA90" s="5"/>
      <c r="BGB90" s="5"/>
      <c r="BGC90" s="5"/>
      <c r="BGD90" s="5"/>
      <c r="BGE90" s="5"/>
      <c r="BGF90" s="5"/>
      <c r="BGG90" s="5"/>
      <c r="BGH90" s="5"/>
      <c r="BGI90" s="5"/>
      <c r="BGJ90" s="5"/>
      <c r="BGK90" s="5"/>
      <c r="BGL90" s="5"/>
      <c r="BGM90" s="5"/>
      <c r="BGN90" s="5"/>
      <c r="BGO90" s="5"/>
      <c r="BGP90" s="5"/>
      <c r="BGQ90" s="5"/>
      <c r="BGR90" s="5"/>
      <c r="BGS90" s="5"/>
      <c r="BGT90" s="5"/>
      <c r="BGU90" s="5"/>
      <c r="BGV90" s="5"/>
      <c r="BGW90" s="5"/>
      <c r="BGX90" s="5"/>
      <c r="BGY90" s="5"/>
      <c r="BGZ90" s="5"/>
      <c r="BHA90" s="5"/>
      <c r="BHB90" s="5"/>
      <c r="BHC90" s="5"/>
      <c r="BHD90" s="5"/>
      <c r="BHE90" s="5"/>
      <c r="BHF90" s="5"/>
      <c r="BHG90" s="5"/>
      <c r="BHH90" s="5"/>
      <c r="BHI90" s="5"/>
      <c r="BHJ90" s="5"/>
      <c r="BHK90" s="5"/>
      <c r="BHL90" s="5"/>
      <c r="BHM90" s="5"/>
      <c r="BHN90" s="5"/>
      <c r="BHO90" s="5"/>
      <c r="BHP90" s="5"/>
      <c r="BHQ90" s="5"/>
      <c r="BHR90" s="5"/>
      <c r="BHS90" s="5"/>
      <c r="BHT90" s="5"/>
      <c r="BHU90" s="5"/>
      <c r="BHV90" s="5"/>
      <c r="BHW90" s="5"/>
      <c r="BHX90" s="5"/>
      <c r="BHY90" s="5"/>
      <c r="BHZ90" s="5"/>
      <c r="BIA90" s="5"/>
      <c r="BIB90" s="5"/>
      <c r="BIC90" s="5"/>
      <c r="BID90" s="5"/>
      <c r="BIE90" s="5"/>
      <c r="BIF90" s="5"/>
      <c r="BIG90" s="5"/>
      <c r="BIH90" s="5"/>
      <c r="BII90" s="5"/>
      <c r="BIJ90" s="5"/>
      <c r="BIK90" s="5"/>
      <c r="BIL90" s="5"/>
      <c r="BIM90" s="5"/>
      <c r="BIN90" s="5"/>
      <c r="BIO90" s="5"/>
      <c r="BIP90" s="5"/>
      <c r="BIQ90" s="5"/>
      <c r="BIR90" s="5"/>
      <c r="BIS90" s="5"/>
      <c r="BIT90" s="5"/>
      <c r="BIU90" s="5"/>
      <c r="BIV90" s="5"/>
      <c r="BIW90" s="5"/>
      <c r="BIX90" s="5"/>
      <c r="BIY90" s="5"/>
      <c r="BIZ90" s="5"/>
      <c r="BJA90" s="5"/>
      <c r="BJB90" s="5"/>
      <c r="BJC90" s="5"/>
      <c r="BJD90" s="5"/>
      <c r="BJE90" s="5"/>
      <c r="BJF90" s="5"/>
      <c r="BJG90" s="5"/>
      <c r="BJH90" s="5"/>
      <c r="BJI90" s="5"/>
      <c r="BJJ90" s="5"/>
      <c r="BJK90" s="5"/>
      <c r="BJL90" s="5"/>
      <c r="BJM90" s="5"/>
      <c r="BJN90" s="5"/>
      <c r="BJO90" s="5"/>
      <c r="BJP90" s="5"/>
      <c r="BJQ90" s="5"/>
      <c r="BJR90" s="5"/>
      <c r="BJS90" s="5"/>
      <c r="BJT90" s="5"/>
      <c r="BJU90" s="5"/>
      <c r="BJV90" s="5"/>
      <c r="BJW90" s="5"/>
      <c r="BJX90" s="5"/>
      <c r="BJY90" s="5"/>
      <c r="BJZ90" s="5"/>
      <c r="BKA90" s="5"/>
      <c r="BKB90" s="5"/>
      <c r="BKC90" s="5"/>
      <c r="BKD90" s="5"/>
      <c r="BKE90" s="5"/>
      <c r="BKF90" s="5"/>
      <c r="BKG90" s="5"/>
      <c r="BKH90" s="5"/>
      <c r="BKI90" s="5"/>
      <c r="BKJ90" s="5"/>
      <c r="BKK90" s="5"/>
      <c r="BKL90" s="5"/>
      <c r="BKM90" s="5"/>
      <c r="BKN90" s="5"/>
      <c r="BKO90" s="5"/>
      <c r="BKP90" s="5"/>
      <c r="BKQ90" s="5"/>
      <c r="BKR90" s="5"/>
      <c r="BKS90" s="5"/>
      <c r="BKT90" s="5"/>
      <c r="BKU90" s="5"/>
      <c r="BKV90" s="5"/>
      <c r="BKW90" s="5"/>
      <c r="BKX90" s="5"/>
      <c r="BKY90" s="5"/>
      <c r="BKZ90" s="5"/>
      <c r="BLA90" s="5"/>
      <c r="BLB90" s="5"/>
      <c r="BLC90" s="5"/>
      <c r="BLD90" s="5"/>
      <c r="BLE90" s="5"/>
      <c r="BLF90" s="5"/>
      <c r="BLG90" s="5"/>
      <c r="BLH90" s="5"/>
      <c r="BLI90" s="5"/>
      <c r="BLJ90" s="5"/>
      <c r="BLK90" s="5"/>
      <c r="BLL90" s="5"/>
      <c r="BLM90" s="5"/>
      <c r="BLN90" s="5"/>
      <c r="BLO90" s="5"/>
      <c r="BLP90" s="5"/>
      <c r="BLQ90" s="5"/>
      <c r="BLR90" s="5"/>
      <c r="BLS90" s="5"/>
      <c r="BLT90" s="5"/>
      <c r="BLU90" s="5"/>
      <c r="BLV90" s="5"/>
      <c r="BLW90" s="5"/>
      <c r="BLX90" s="5"/>
      <c r="BLY90" s="5"/>
      <c r="BLZ90" s="5"/>
      <c r="BMA90" s="5"/>
      <c r="BMB90" s="5"/>
      <c r="BMC90" s="5"/>
      <c r="BMD90" s="5"/>
      <c r="BME90" s="5"/>
      <c r="BMF90" s="5"/>
      <c r="BMG90" s="5"/>
      <c r="BMH90" s="5"/>
      <c r="BMI90" s="5"/>
      <c r="BMJ90" s="5"/>
      <c r="BMK90" s="5"/>
      <c r="BML90" s="5"/>
      <c r="BMM90" s="5"/>
      <c r="BMN90" s="5"/>
      <c r="BMO90" s="5"/>
      <c r="BMP90" s="5"/>
      <c r="BMQ90" s="5"/>
      <c r="BMR90" s="5"/>
      <c r="BMS90" s="5"/>
      <c r="BMT90" s="5"/>
      <c r="BMU90" s="5"/>
      <c r="BMV90" s="5"/>
      <c r="BMW90" s="5"/>
      <c r="BMX90" s="5"/>
      <c r="BMY90" s="5"/>
      <c r="BMZ90" s="5"/>
      <c r="BNA90" s="5"/>
      <c r="BNB90" s="5"/>
      <c r="BNC90" s="5"/>
      <c r="BND90" s="5"/>
      <c r="BNE90" s="5"/>
      <c r="BNF90" s="5"/>
      <c r="BNG90" s="5"/>
      <c r="BNH90" s="5"/>
      <c r="BNI90" s="5"/>
      <c r="BNJ90" s="5"/>
      <c r="BNK90" s="5"/>
      <c r="BNL90" s="5"/>
      <c r="BNM90" s="5"/>
      <c r="BNN90" s="5"/>
      <c r="BNO90" s="5"/>
      <c r="BNP90" s="5"/>
      <c r="BNQ90" s="5"/>
      <c r="BNR90" s="5"/>
      <c r="BNS90" s="5"/>
      <c r="BNT90" s="5"/>
      <c r="BNU90" s="5"/>
      <c r="BNV90" s="5"/>
      <c r="BNW90" s="5"/>
      <c r="BNX90" s="5"/>
      <c r="BNY90" s="5"/>
      <c r="BNZ90" s="5"/>
      <c r="BOA90" s="5"/>
      <c r="BOB90" s="5"/>
      <c r="BOC90" s="5"/>
      <c r="BOD90" s="5"/>
      <c r="BOE90" s="5"/>
      <c r="BOF90" s="5"/>
      <c r="BOG90" s="5"/>
      <c r="BOH90" s="5"/>
      <c r="BOI90" s="5"/>
      <c r="BOJ90" s="5"/>
      <c r="BOK90" s="5"/>
      <c r="BOL90" s="5"/>
      <c r="BOM90" s="5"/>
      <c r="BON90" s="5"/>
      <c r="BOO90" s="5"/>
      <c r="BOP90" s="5"/>
      <c r="BOQ90" s="5"/>
      <c r="BOR90" s="5"/>
      <c r="BOS90" s="5"/>
      <c r="BOT90" s="5"/>
      <c r="BOU90" s="5"/>
      <c r="BOV90" s="5"/>
      <c r="BOW90" s="5"/>
      <c r="BOX90" s="5"/>
      <c r="BOY90" s="5"/>
      <c r="BOZ90" s="5"/>
      <c r="BPA90" s="5"/>
      <c r="BPB90" s="5"/>
      <c r="BPC90" s="5"/>
      <c r="BPD90" s="5"/>
      <c r="BPE90" s="5"/>
      <c r="BPF90" s="5"/>
      <c r="BPG90" s="5"/>
      <c r="BPH90" s="5"/>
      <c r="BPI90" s="5"/>
      <c r="BPJ90" s="5"/>
      <c r="BPK90" s="5"/>
      <c r="BPL90" s="5"/>
      <c r="BPM90" s="5"/>
      <c r="BPN90" s="5"/>
      <c r="BPO90" s="5"/>
      <c r="BPP90" s="5"/>
      <c r="BPQ90" s="5"/>
      <c r="BPR90" s="5"/>
      <c r="BPS90" s="5"/>
      <c r="BPT90" s="5"/>
      <c r="BPU90" s="5"/>
      <c r="BPV90" s="5"/>
      <c r="BPW90" s="5"/>
      <c r="BPX90" s="5"/>
      <c r="BPY90" s="5"/>
      <c r="BPZ90" s="5"/>
      <c r="BQA90" s="5"/>
      <c r="BQB90" s="5"/>
      <c r="BQC90" s="5"/>
      <c r="BQD90" s="5"/>
      <c r="BQE90" s="5"/>
      <c r="BQF90" s="5"/>
      <c r="BQG90" s="5"/>
      <c r="BQH90" s="5"/>
      <c r="BQI90" s="5"/>
      <c r="BQJ90" s="5"/>
      <c r="BQK90" s="5"/>
      <c r="BQL90" s="5"/>
      <c r="BQM90" s="5"/>
      <c r="BQN90" s="5"/>
      <c r="BQO90" s="5"/>
      <c r="BQP90" s="5"/>
      <c r="BQQ90" s="5"/>
      <c r="BQR90" s="5"/>
      <c r="BQS90" s="5"/>
      <c r="BQT90" s="5"/>
      <c r="BQU90" s="5"/>
      <c r="BQV90" s="5"/>
      <c r="BQW90" s="5"/>
      <c r="BQX90" s="5"/>
      <c r="BQY90" s="5"/>
      <c r="BQZ90" s="5"/>
      <c r="BRA90" s="5"/>
      <c r="BRB90" s="5"/>
      <c r="BRC90" s="5"/>
      <c r="BRD90" s="5"/>
      <c r="BRE90" s="5"/>
      <c r="BRF90" s="5"/>
      <c r="BRG90" s="5"/>
      <c r="BRH90" s="5"/>
      <c r="BRI90" s="5"/>
      <c r="BRJ90" s="5"/>
      <c r="BRK90" s="5"/>
      <c r="BRL90" s="5"/>
      <c r="BRM90" s="5"/>
      <c r="BRN90" s="5"/>
      <c r="BRO90" s="5"/>
      <c r="BRP90" s="5"/>
      <c r="BRQ90" s="5"/>
      <c r="BRR90" s="5"/>
      <c r="BRS90" s="5"/>
      <c r="BRT90" s="5"/>
      <c r="BRU90" s="5"/>
      <c r="BRV90" s="5"/>
      <c r="BRW90" s="5"/>
      <c r="BRX90" s="5"/>
      <c r="BRY90" s="5"/>
      <c r="BRZ90" s="5"/>
      <c r="BSA90" s="5"/>
      <c r="BSB90" s="5"/>
      <c r="BSC90" s="5"/>
      <c r="BSD90" s="5"/>
      <c r="BSE90" s="5"/>
      <c r="BSF90" s="5"/>
      <c r="BSG90" s="5"/>
      <c r="BSH90" s="5"/>
      <c r="BSI90" s="5"/>
      <c r="BSJ90" s="5"/>
      <c r="BSK90" s="5"/>
      <c r="BSL90" s="5"/>
      <c r="BSM90" s="5"/>
      <c r="BSN90" s="5"/>
      <c r="BSO90" s="5"/>
      <c r="BSP90" s="5"/>
      <c r="BSQ90" s="5"/>
      <c r="BSR90" s="5"/>
      <c r="BSS90" s="5"/>
      <c r="BST90" s="5"/>
      <c r="BSU90" s="5"/>
      <c r="BSV90" s="5"/>
      <c r="BSW90" s="5"/>
      <c r="BSX90" s="5"/>
      <c r="BSY90" s="5"/>
      <c r="BSZ90" s="5"/>
      <c r="BTA90" s="5"/>
      <c r="BTB90" s="5"/>
      <c r="BTC90" s="5"/>
      <c r="BTD90" s="5"/>
      <c r="BTE90" s="5"/>
      <c r="BTF90" s="5"/>
      <c r="BTG90" s="5"/>
      <c r="BTH90" s="5"/>
      <c r="BTI90" s="5"/>
      <c r="BTJ90" s="5"/>
      <c r="BTK90" s="5"/>
      <c r="BTL90" s="5"/>
      <c r="BTM90" s="5"/>
      <c r="BTN90" s="5"/>
      <c r="BTO90" s="5"/>
      <c r="BTP90" s="5"/>
      <c r="BTQ90" s="5"/>
      <c r="BTR90" s="5"/>
      <c r="BTS90" s="5"/>
      <c r="BTT90" s="5"/>
      <c r="BTU90" s="5"/>
      <c r="BTV90" s="5"/>
      <c r="BTW90" s="5"/>
      <c r="BTX90" s="5"/>
      <c r="BTY90" s="5"/>
      <c r="BTZ90" s="5"/>
      <c r="BUA90" s="5"/>
      <c r="BUB90" s="5"/>
      <c r="BUC90" s="5"/>
      <c r="BUD90" s="5"/>
      <c r="BUE90" s="5"/>
      <c r="BUF90" s="5"/>
      <c r="BUG90" s="5"/>
      <c r="BUH90" s="5"/>
      <c r="BUI90" s="5"/>
      <c r="BUJ90" s="5"/>
      <c r="BUK90" s="5"/>
      <c r="BUL90" s="5"/>
      <c r="BUM90" s="5"/>
      <c r="BUN90" s="5"/>
      <c r="BUO90" s="5"/>
      <c r="BUP90" s="5"/>
      <c r="BUQ90" s="5"/>
      <c r="BUR90" s="5"/>
      <c r="BUS90" s="5"/>
      <c r="BUT90" s="5"/>
      <c r="BUU90" s="5"/>
      <c r="BUV90" s="5"/>
      <c r="BUW90" s="5"/>
      <c r="BUX90" s="5"/>
      <c r="BUY90" s="5"/>
      <c r="BUZ90" s="5"/>
      <c r="BVA90" s="5"/>
      <c r="BVB90" s="5"/>
      <c r="BVC90" s="5"/>
      <c r="BVD90" s="5"/>
      <c r="BVE90" s="5"/>
      <c r="BVF90" s="5"/>
      <c r="BVG90" s="5"/>
      <c r="BVH90" s="5"/>
      <c r="BVI90" s="5"/>
      <c r="BVJ90" s="5"/>
      <c r="BVK90" s="5"/>
      <c r="BVL90" s="5"/>
      <c r="BVM90" s="5"/>
      <c r="BVN90" s="5"/>
      <c r="BVO90" s="5"/>
      <c r="BVP90" s="5"/>
      <c r="BVQ90" s="5"/>
      <c r="BVR90" s="5"/>
      <c r="BVS90" s="5"/>
      <c r="BVT90" s="5"/>
      <c r="BVU90" s="5"/>
      <c r="BVV90" s="5"/>
      <c r="BVW90" s="5"/>
      <c r="BVX90" s="5"/>
      <c r="BVY90" s="5"/>
      <c r="BVZ90" s="5"/>
      <c r="BWA90" s="5"/>
      <c r="BWB90" s="5"/>
      <c r="BWC90" s="5"/>
      <c r="BWD90" s="5"/>
      <c r="BWE90" s="5"/>
      <c r="BWF90" s="5"/>
      <c r="BWG90" s="5"/>
      <c r="BWH90" s="5"/>
      <c r="BWI90" s="5"/>
      <c r="BWJ90" s="5"/>
      <c r="BWK90" s="5"/>
      <c r="BWL90" s="5"/>
      <c r="BWM90" s="5"/>
      <c r="BWN90" s="5"/>
      <c r="BWO90" s="5"/>
      <c r="BWP90" s="5"/>
      <c r="BWQ90" s="5"/>
      <c r="BWR90" s="5"/>
      <c r="BWS90" s="5"/>
      <c r="BWT90" s="5"/>
      <c r="BWU90" s="5"/>
      <c r="BWV90" s="5"/>
      <c r="BWW90" s="5"/>
      <c r="BWX90" s="5"/>
      <c r="BWY90" s="5"/>
      <c r="BWZ90" s="5"/>
      <c r="BXA90" s="5"/>
      <c r="BXB90" s="5"/>
      <c r="BXC90" s="5"/>
      <c r="BXD90" s="5"/>
      <c r="BXE90" s="5"/>
      <c r="BXF90" s="5"/>
      <c r="BXG90" s="5"/>
      <c r="BXH90" s="5"/>
      <c r="BXI90" s="5"/>
      <c r="BXJ90" s="5"/>
      <c r="BXK90" s="5"/>
      <c r="BXL90" s="5"/>
      <c r="BXM90" s="5"/>
    </row>
  </sheetData>
  <sheetProtection algorithmName="SHA-512" hashValue="fz16yzvxXY3CHzDhK8hr/48UY5o4eSLaFrOGZxXP4VYbf/OCJ07xNpmFUWayJOJ/2KG2QfoU1Q6loGcnTQsejA==" saltValue="XFVE9O+NvhEmUtkMqpmVKg==" spinCount="100000" sheet="1" objects="1" scenarios="1" sort="0" autoFilter="0"/>
  <autoFilter ref="A3:K83" xr:uid="{00000000-0009-0000-0000-000004000000}"/>
  <mergeCells count="3">
    <mergeCell ref="A89:C89"/>
    <mergeCell ref="A90:J90"/>
    <mergeCell ref="J4:J83"/>
  </mergeCells>
  <pageMargins left="0.70866141732283472" right="0.70866141732283472" top="0.19685039370078741" bottom="0.74803149606299213" header="0.31496062992125984" footer="0.31496062992125984"/>
  <pageSetup paperSize="9" scale="10" fitToHeight="16" orientation="landscape" r:id="rId1"/>
  <headerFooter alignWithMargins="0">
    <oddFooter>&amp;L&amp;6All prices listed are in Australian Dollars.	Price including GST is based on Australian GST rates.	Prices exclude freight and are subject to Somfy's Terms and Conditions of Trade.&amp;R&amp;6Page &amp;PEffective 1st March 2011Somfy Pty Limited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7"/>
  <sheetViews>
    <sheetView showGridLines="0" zoomScale="30" zoomScaleNormal="30" workbookViewId="0">
      <selection activeCell="AU39" sqref="AU39"/>
    </sheetView>
  </sheetViews>
  <sheetFormatPr defaultColWidth="8.81640625" defaultRowHeight="12.5" x14ac:dyDescent="0.25"/>
  <cols>
    <col min="1" max="1" width="69.453125" customWidth="1"/>
  </cols>
  <sheetData>
    <row r="1" spans="2:2" ht="80.150000000000006" customHeight="1" x14ac:dyDescent="0.25"/>
    <row r="7" spans="2:2" ht="25" x14ac:dyDescent="0.5">
      <c r="B7" s="54"/>
    </row>
  </sheetData>
  <sheetProtection algorithmName="SHA-512" hashValue="czSKz1PE08tVAjeZlj39+i4ZUHcDWPjxEA3l0qz/ez9oTrGnVk/OqVHAle8vjQm7R4PPFuUI6k3M5XRq6MBI8w==" saltValue="FWoIoIAn0IJEwSDFZoGs+A==" spinCount="100000" sheet="1" objects="1" scenarios="1"/>
  <pageMargins left="0.7" right="0.7" top="0.75" bottom="0.75" header="0.3" footer="0.3"/>
  <pageSetup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mfyDocumentTypeTaxHTField xmlns="20434CEC-F224-445D-89C8-DA7D5882575D">
      <Terms xmlns="http://schemas.microsoft.com/office/infopath/2007/PartnerControls"/>
    </SomfyDocumentTypeTaxHTField>
    <SomfyTagsTaxHTField xmlns="20434CEC-F224-445D-89C8-DA7D5882575D">
      <Terms xmlns="http://schemas.microsoft.com/office/infopath/2007/PartnerControls"/>
    </SomfyTagsTaxHTField>
    <TaxCatchAll xmlns="579f8234-1b3a-43c6-877d-00555ce149dc"/>
    <SomfySite xmlns="579f8234-1b3a-43c6-877d-00555ce149d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98A4C9DBE41DC9E4CEB39D1D3D20B0074935880EEDB144294C77AAF0306DF37" ma:contentTypeVersion="13" ma:contentTypeDescription="Create a new document." ma:contentTypeScope="" ma:versionID="388d6cf85b888cb352c0e7a07b79ec79">
  <xsd:schema xmlns:xsd="http://www.w3.org/2001/XMLSchema" xmlns:xs="http://www.w3.org/2001/XMLSchema" xmlns:p="http://schemas.microsoft.com/office/2006/metadata/properties" xmlns:ns2="20434CEC-F224-445D-89C8-DA7D5882575D" xmlns:ns3="579f8234-1b3a-43c6-877d-00555ce149dc" xmlns:ns4="572f2fb1-3e62-48a4-be81-a1988ba65d82" targetNamespace="http://schemas.microsoft.com/office/2006/metadata/properties" ma:root="true" ma:fieldsID="ffd4daa90309d3edbf1f1adc8abb0e85" ns2:_="" ns3:_="" ns4:_="">
    <xsd:import namespace="20434CEC-F224-445D-89C8-DA7D5882575D"/>
    <xsd:import namespace="579f8234-1b3a-43c6-877d-00555ce149dc"/>
    <xsd:import namespace="572f2fb1-3e62-48a4-be81-a1988ba65d82"/>
    <xsd:element name="properties">
      <xsd:complexType>
        <xsd:sequence>
          <xsd:element name="documentManagement">
            <xsd:complexType>
              <xsd:all>
                <xsd:element ref="ns2:SomfyTagsTaxHTField" minOccurs="0"/>
                <xsd:element ref="ns2:SomfyDocumentTypeTaxHTField" minOccurs="0"/>
                <xsd:element ref="ns3:SomfySite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3:SharedWithUsers" minOccurs="0"/>
                <xsd:element ref="ns3:SharedWithDetail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34CEC-F224-445D-89C8-DA7D5882575D" elementFormDefault="qualified">
    <xsd:import namespace="http://schemas.microsoft.com/office/2006/documentManagement/types"/>
    <xsd:import namespace="http://schemas.microsoft.com/office/infopath/2007/PartnerControls"/>
    <xsd:element name="SomfyTagsTaxHTField" ma:index="8" nillable="true" ma:taxonomy="true" ma:internalName="SomfyTagsTaxHTField" ma:taxonomyFieldName="SomfyTags" ma:displayName="Tags" ma:fieldId="{8b81c89c-6d4b-4a9e-bfe4-626fe045d6df}" ma:taxonomyMulti="true" ma:sspId="4560a912-820e-4fa3-9fe9-00a4a9064378" ma:termSetId="3ac6d041-c917-422f-9282-66ea33c5c43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omfyDocumentTypeTaxHTField" ma:index="10" nillable="true" ma:taxonomy="true" ma:internalName="SomfyDocumentTypeTaxHTField" ma:taxonomyFieldName="SomfyDocumentType" ma:displayName="Document Type" ma:fieldId="{809ca003-ebd1-4854-a594-2d312d6d6983}" ma:sspId="4560a912-820e-4fa3-9fe9-00a4a9064378" ma:termSetId="8b5d468f-06c9-4f1d-a6b4-0e5e089ccb3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f8234-1b3a-43c6-877d-00555ce149dc" elementFormDefault="qualified">
    <xsd:import namespace="http://schemas.microsoft.com/office/2006/documentManagement/types"/>
    <xsd:import namespace="http://schemas.microsoft.com/office/infopath/2007/PartnerControls"/>
    <xsd:element name="SomfySite" ma:index="12" nillable="true" ma:displayName="Site" ma:hidden="true" ma:internalName="SomfySit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description="" ma:hidden="true" ma:list="{4b62be17-7237-4d73-8643-1aaf087bd901}" ma:internalName="TaxCatchAll" ma:showField="CatchAllData" ma:web="579f8234-1b3a-43c6-877d-00555ce149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f2fb1-3e62-48a4-be81-a1988ba65d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B57562-2907-4673-BEC3-A0871818B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4D7D87-7F23-4A74-BEC3-60F171328427}">
  <ds:schemaRefs>
    <ds:schemaRef ds:uri="http://purl.org/dc/terms/"/>
    <ds:schemaRef ds:uri="http://schemas.openxmlformats.org/package/2006/metadata/core-properties"/>
    <ds:schemaRef ds:uri="20434CEC-F224-445D-89C8-DA7D5882575D"/>
    <ds:schemaRef ds:uri="http://purl.org/dc/dcmitype/"/>
    <ds:schemaRef ds:uri="579f8234-1b3a-43c6-877d-00555ce149dc"/>
    <ds:schemaRef ds:uri="572f2fb1-3e62-48a4-be81-a1988ba65d82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5D3E13-9F2C-4F40-B78E-08E043E3B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434CEC-F224-445D-89C8-DA7D5882575D"/>
    <ds:schemaRef ds:uri="579f8234-1b3a-43c6-877d-00555ce149dc"/>
    <ds:schemaRef ds:uri="572f2fb1-3e62-48a4-be81-a1988ba65d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Customer Details</vt:lpstr>
      <vt:lpstr>Motors</vt:lpstr>
      <vt:lpstr>Electronics</vt:lpstr>
      <vt:lpstr>Accessories&amp;Sundry</vt:lpstr>
      <vt:lpstr>Curtains</vt:lpstr>
      <vt:lpstr>Terms and Conditions</vt:lpstr>
      <vt:lpstr>'Accessories&amp;Sundry'!Print_Titles</vt:lpstr>
      <vt:lpstr>Curtains!Print_Titles</vt:lpstr>
      <vt:lpstr>Electronics!Print_Titles</vt:lpstr>
      <vt:lpstr>Motors!Print_Titles</vt:lpstr>
    </vt:vector>
  </TitlesOfParts>
  <Company>Somfy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 Salis</dc:creator>
  <cp:lastModifiedBy>LADU Mary</cp:lastModifiedBy>
  <cp:lastPrinted>2016-05-27T04:24:09Z</cp:lastPrinted>
  <dcterms:created xsi:type="dcterms:W3CDTF">2008-06-04T06:17:32Z</dcterms:created>
  <dcterms:modified xsi:type="dcterms:W3CDTF">2021-03-10T03:36:19Z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0x010100E9198A4C9DBE41DC9E4CEB39D1D3D20B0074935880EEDB144294C77AAF0306DF37</vt:lpwstr>
  </property>
  <property fmtid="{D5CDD505-2E9C-101B-9397-08002B2CF9AE}" pid="3" name="SomfyTags">
    <vt:lpwstr/>
  </property>
  <property fmtid="{D5CDD505-2E9C-101B-9397-08002B2CF9AE}" pid="4" name="Order">
    <vt:r8>100</vt:r8>
  </property>
  <property fmtid="{D5CDD505-2E9C-101B-9397-08002B2CF9AE}" pid="5" name="SomfyDocumentType">
    <vt:lpwstr/>
  </property>
  <property fmtid="{D5CDD505-2E9C-101B-9397-08002B2CF9AE}" pid="6" name="MSIP_Label_afcb221a-6e97-4d92-b656-ecf531a71c86_Enabled">
    <vt:lpwstr>true</vt:lpwstr>
  </property>
  <property fmtid="{D5CDD505-2E9C-101B-9397-08002B2CF9AE}" pid="7" name="MSIP_Label_afcb221a-6e97-4d92-b656-ecf531a71c86_SetDate">
    <vt:lpwstr>2019-07-26T03:35:02Z</vt:lpwstr>
  </property>
  <property fmtid="{D5CDD505-2E9C-101B-9397-08002B2CF9AE}" pid="8" name="MSIP_Label_afcb221a-6e97-4d92-b656-ecf531a71c86_Method">
    <vt:lpwstr>Standard</vt:lpwstr>
  </property>
  <property fmtid="{D5CDD505-2E9C-101B-9397-08002B2CF9AE}" pid="9" name="MSIP_Label_afcb221a-6e97-4d92-b656-ecf531a71c86_Name">
    <vt:lpwstr>General</vt:lpwstr>
  </property>
  <property fmtid="{D5CDD505-2E9C-101B-9397-08002B2CF9AE}" pid="10" name="MSIP_Label_afcb221a-6e97-4d92-b656-ecf531a71c86_SiteId">
    <vt:lpwstr>6f2633ea-c60d-4a07-be1c-b5cd19f27133</vt:lpwstr>
  </property>
  <property fmtid="{D5CDD505-2E9C-101B-9397-08002B2CF9AE}" pid="11" name="MSIP_Label_afcb221a-6e97-4d92-b656-ecf531a71c86_ActionId">
    <vt:lpwstr>e3084ce8-5cef-4d39-ba2c-000046757716</vt:lpwstr>
  </property>
</Properties>
</file>