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beggni01\Desktop\SOMFY\2021\Price List\AUD\"/>
    </mc:Choice>
  </mc:AlternateContent>
  <xr:revisionPtr revIDLastSave="0" documentId="13_ncr:1_{FA8A37AC-CF3E-4556-80E6-24E739D34B18}" xr6:coauthVersionLast="45" xr6:coauthVersionMax="45" xr10:uidLastSave="{00000000-0000-0000-0000-000000000000}"/>
  <workbookProtection workbookAlgorithmName="SHA-512" workbookHashValue="QpgWb8p92ejQ6oq7YHslXNtA4oK9xDEGGfBNPawaYIEdw4XG+UDbAYPchUQ/T/q52uSLjHbJY/tFyyDiENsOTA==" workbookSaltValue="Dkb3oGBKaT6UGpxYzifHuA==" workbookSpinCount="100000" lockStructure="1"/>
  <bookViews>
    <workbookView xWindow="28680" yWindow="-120" windowWidth="29040" windowHeight="15840" tabRatio="722" activeTab="2" xr2:uid="{00000000-000D-0000-FFFF-FFFF00000000}"/>
  </bookViews>
  <sheets>
    <sheet name="Customer Details" sheetId="16" r:id="rId1"/>
    <sheet name="Contact Information" sheetId="24" state="hidden" r:id="rId2"/>
    <sheet name="Motors" sheetId="11" r:id="rId3"/>
    <sheet name="Electronics" sheetId="15" r:id="rId4"/>
    <sheet name="Accessories&amp;Sundry" sheetId="14" r:id="rId5"/>
    <sheet name="Curtains" sheetId="20" r:id="rId6"/>
    <sheet name="Terms and Conditions" sheetId="19" r:id="rId7"/>
    <sheet name="Consolidated" sheetId="21" state="hidden" r:id="rId8"/>
  </sheets>
  <externalReferences>
    <externalReference r:id="rId9"/>
  </externalReferences>
  <definedNames>
    <definedName name="_xlnm._FilterDatabase" localSheetId="4" hidden="1">'Accessories&amp;Sundry'!$B$3:$S$284</definedName>
    <definedName name="_xlnm._FilterDatabase" localSheetId="7" hidden="1">Consolidated!$A$1:$I$548</definedName>
    <definedName name="_xlnm._FilterDatabase" localSheetId="5" hidden="1">Curtains!$B$3:$L$83</definedName>
    <definedName name="_xlnm._FilterDatabase" localSheetId="3" hidden="1">Electronics!$B$3:$S$166</definedName>
    <definedName name="_xlnm._FilterDatabase" localSheetId="2" hidden="1">Motors!$B$3:$S$172</definedName>
    <definedName name="Accessories">Consolidated!$P$3:$P$208</definedName>
    <definedName name="Curtains">Consolidated!$Q$3:$Q$72</definedName>
    <definedName name="Electronics">Consolidated!$O$3:$O$125</definedName>
    <definedName name="history">'[1]HSTRY-2009'!$A$5:$N$32</definedName>
    <definedName name="Motor_Cables">Consolidated!$M$3:$M$27</definedName>
    <definedName name="_xlnm.Print_Titles" localSheetId="4">'Accessories&amp;Sundry'!$1:$3</definedName>
    <definedName name="_xlnm.Print_Titles" localSheetId="5">Curtains!$1:$3</definedName>
    <definedName name="_xlnm.Print_Titles" localSheetId="3">Electronics!$1:$3</definedName>
    <definedName name="_xlnm.Print_Titles" localSheetId="2">Motors!$1:$3</definedName>
    <definedName name="Tubular_Motors">Consolidated!$L$3:$L$119</definedName>
    <definedName name="Window_Opener_Motors">Consolidated!$N$3:$N$8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1" l="1"/>
  <c r="I21" i="11" s="1"/>
  <c r="J21" i="11" s="1"/>
  <c r="H21" i="11"/>
  <c r="S20" i="11"/>
  <c r="I20" i="11" s="1"/>
  <c r="J20" i="11" s="1"/>
  <c r="H20" i="11"/>
  <c r="C4" i="16" l="1"/>
  <c r="F239" i="21" l="1"/>
  <c r="F240" i="21"/>
  <c r="F241" i="21"/>
  <c r="F242" i="21"/>
  <c r="F243" i="21"/>
  <c r="F244" i="21"/>
  <c r="F245" i="21"/>
  <c r="F246" i="21"/>
  <c r="F247" i="21"/>
  <c r="E239" i="21"/>
  <c r="E240" i="21"/>
  <c r="E241" i="21"/>
  <c r="E242" i="21"/>
  <c r="E243" i="21"/>
  <c r="E244" i="21"/>
  <c r="E245" i="21"/>
  <c r="E246" i="21"/>
  <c r="E247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F479" i="21" l="1"/>
  <c r="F480" i="21"/>
  <c r="F481" i="21"/>
  <c r="F482" i="21"/>
  <c r="F483" i="21"/>
  <c r="F484" i="21"/>
  <c r="F485" i="21"/>
  <c r="F486" i="21"/>
  <c r="F487" i="21"/>
  <c r="F488" i="21"/>
  <c r="F489" i="21"/>
  <c r="F490" i="21"/>
  <c r="F491" i="21"/>
  <c r="F492" i="21"/>
  <c r="F493" i="21"/>
  <c r="F494" i="21"/>
  <c r="F495" i="21"/>
  <c r="E479" i="21"/>
  <c r="E480" i="21"/>
  <c r="E481" i="21"/>
  <c r="E482" i="21"/>
  <c r="E483" i="21"/>
  <c r="E484" i="21"/>
  <c r="E485" i="21"/>
  <c r="E486" i="21"/>
  <c r="E487" i="21"/>
  <c r="E488" i="21"/>
  <c r="E489" i="21"/>
  <c r="E490" i="21"/>
  <c r="E491" i="21"/>
  <c r="E492" i="21"/>
  <c r="E493" i="21"/>
  <c r="E494" i="21"/>
  <c r="E495" i="21"/>
  <c r="F462" i="21"/>
  <c r="F463" i="21"/>
  <c r="F464" i="21"/>
  <c r="F465" i="21"/>
  <c r="F466" i="21"/>
  <c r="F467" i="21"/>
  <c r="F468" i="21"/>
  <c r="F469" i="21"/>
  <c r="F470" i="21"/>
  <c r="F471" i="21"/>
  <c r="F472" i="21"/>
  <c r="F473" i="21"/>
  <c r="F474" i="21"/>
  <c r="F475" i="21"/>
  <c r="F476" i="21"/>
  <c r="F477" i="21"/>
  <c r="F478" i="21"/>
  <c r="E462" i="21"/>
  <c r="E463" i="21"/>
  <c r="E464" i="21"/>
  <c r="E465" i="21"/>
  <c r="E466" i="21"/>
  <c r="E467" i="21"/>
  <c r="E468" i="21"/>
  <c r="E469" i="21"/>
  <c r="E470" i="21"/>
  <c r="E471" i="21"/>
  <c r="E472" i="21"/>
  <c r="E473" i="21"/>
  <c r="E474" i="21"/>
  <c r="E475" i="21"/>
  <c r="E476" i="21"/>
  <c r="E477" i="21"/>
  <c r="E478" i="21"/>
  <c r="E347" i="21"/>
  <c r="F347" i="21"/>
  <c r="E351" i="21"/>
  <c r="F351" i="21"/>
  <c r="S285" i="14"/>
  <c r="S256" i="14" l="1"/>
  <c r="I256" i="14" s="1"/>
  <c r="J256" i="14" s="1"/>
  <c r="S255" i="14"/>
  <c r="S254" i="14"/>
  <c r="I254" i="14" s="1"/>
  <c r="J254" i="14" s="1"/>
  <c r="S253" i="14"/>
  <c r="S252" i="14"/>
  <c r="S251" i="14"/>
  <c r="S250" i="14"/>
  <c r="S247" i="14"/>
  <c r="I247" i="14" s="1"/>
  <c r="J247" i="14" s="1"/>
  <c r="S246" i="14"/>
  <c r="I246" i="14" s="1"/>
  <c r="J246" i="14" s="1"/>
  <c r="S245" i="14"/>
  <c r="I245" i="14" s="1"/>
  <c r="J245" i="14" s="1"/>
  <c r="S244" i="14"/>
  <c r="I244" i="14" s="1"/>
  <c r="J244" i="14" s="1"/>
  <c r="S243" i="14"/>
  <c r="S180" i="14"/>
  <c r="I180" i="14" s="1"/>
  <c r="J180" i="14" s="1"/>
  <c r="S179" i="14"/>
  <c r="S178" i="14"/>
  <c r="I178" i="14" s="1"/>
  <c r="J178" i="14" s="1"/>
  <c r="S176" i="14"/>
  <c r="I176" i="14" s="1"/>
  <c r="J176" i="14" s="1"/>
  <c r="S173" i="14"/>
  <c r="S172" i="14"/>
  <c r="S171" i="14"/>
  <c r="I171" i="14" s="1"/>
  <c r="J171" i="14" s="1"/>
  <c r="S170" i="14"/>
  <c r="S169" i="14"/>
  <c r="I169" i="14" s="1"/>
  <c r="J169" i="14" s="1"/>
  <c r="S168" i="14"/>
  <c r="I168" i="14" s="1"/>
  <c r="J168" i="14" s="1"/>
  <c r="S167" i="14"/>
  <c r="I167" i="14" s="1"/>
  <c r="J167" i="14" s="1"/>
  <c r="S166" i="14"/>
  <c r="I166" i="14" s="1"/>
  <c r="J166" i="14" s="1"/>
  <c r="S165" i="14"/>
  <c r="S163" i="14"/>
  <c r="S162" i="14"/>
  <c r="I162" i="14" s="1"/>
  <c r="J162" i="14" s="1"/>
  <c r="S161" i="14"/>
  <c r="S160" i="14"/>
  <c r="I160" i="14" s="1"/>
  <c r="J160" i="14" s="1"/>
  <c r="S159" i="14"/>
  <c r="I159" i="14" s="1"/>
  <c r="J159" i="14" s="1"/>
  <c r="S157" i="14"/>
  <c r="I157" i="14" s="1"/>
  <c r="J157" i="14" s="1"/>
  <c r="S156" i="14"/>
  <c r="I156" i="14" s="1"/>
  <c r="J156" i="14" s="1"/>
  <c r="S151" i="14"/>
  <c r="S152" i="14"/>
  <c r="I152" i="14" s="1"/>
  <c r="J152" i="14" s="1"/>
  <c r="S153" i="14"/>
  <c r="I153" i="14" s="1"/>
  <c r="J153" i="14" s="1"/>
  <c r="S146" i="14"/>
  <c r="I146" i="14" s="1"/>
  <c r="J146" i="14" s="1"/>
  <c r="S147" i="14"/>
  <c r="S148" i="14"/>
  <c r="I148" i="14" s="1"/>
  <c r="J148" i="14" s="1"/>
  <c r="S137" i="14"/>
  <c r="I137" i="14" s="1"/>
  <c r="J137" i="14" s="1"/>
  <c r="S138" i="14"/>
  <c r="I138" i="14" s="1"/>
  <c r="J138" i="14" s="1"/>
  <c r="S283" i="14"/>
  <c r="I283" i="14" s="1"/>
  <c r="S277" i="14"/>
  <c r="I277" i="14" s="1"/>
  <c r="I285" i="14"/>
  <c r="H285" i="14"/>
  <c r="H283" i="14"/>
  <c r="H282" i="14"/>
  <c r="H281" i="14"/>
  <c r="H280" i="14"/>
  <c r="H279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6" i="14"/>
  <c r="H255" i="14"/>
  <c r="H254" i="14"/>
  <c r="H253" i="14"/>
  <c r="H252" i="14"/>
  <c r="H251" i="14"/>
  <c r="H250" i="14"/>
  <c r="H247" i="14"/>
  <c r="H246" i="14"/>
  <c r="H245" i="14"/>
  <c r="H244" i="14"/>
  <c r="H243" i="14"/>
  <c r="H241" i="14"/>
  <c r="H240" i="14"/>
  <c r="H239" i="14"/>
  <c r="H237" i="14"/>
  <c r="H236" i="14"/>
  <c r="H235" i="14"/>
  <c r="H234" i="14"/>
  <c r="H233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6" i="14"/>
  <c r="H215" i="14"/>
  <c r="H214" i="14"/>
  <c r="H213" i="14"/>
  <c r="H211" i="14"/>
  <c r="H210" i="14"/>
  <c r="H209" i="14"/>
  <c r="H207" i="14"/>
  <c r="H206" i="14"/>
  <c r="H205" i="14"/>
  <c r="H204" i="14"/>
  <c r="H203" i="14"/>
  <c r="H201" i="14"/>
  <c r="H200" i="14"/>
  <c r="H199" i="14"/>
  <c r="H198" i="14"/>
  <c r="H197" i="14"/>
  <c r="H196" i="14"/>
  <c r="H195" i="14"/>
  <c r="H193" i="14"/>
  <c r="H192" i="14"/>
  <c r="H191" i="14"/>
  <c r="H190" i="14"/>
  <c r="H189" i="14"/>
  <c r="H188" i="14"/>
  <c r="H186" i="14"/>
  <c r="H185" i="14"/>
  <c r="H184" i="14"/>
  <c r="H183" i="14"/>
  <c r="H182" i="14"/>
  <c r="H180" i="14"/>
  <c r="H179" i="14"/>
  <c r="H178" i="14"/>
  <c r="H176" i="14"/>
  <c r="H173" i="14"/>
  <c r="H172" i="14"/>
  <c r="H171" i="14"/>
  <c r="H170" i="14"/>
  <c r="H169" i="14"/>
  <c r="H168" i="14"/>
  <c r="H167" i="14"/>
  <c r="H166" i="14"/>
  <c r="H165" i="14"/>
  <c r="H163" i="14"/>
  <c r="H162" i="14"/>
  <c r="H161" i="14"/>
  <c r="H160" i="14"/>
  <c r="H159" i="14"/>
  <c r="H157" i="14"/>
  <c r="H156" i="14"/>
  <c r="H153" i="14"/>
  <c r="H152" i="14"/>
  <c r="H151" i="14"/>
  <c r="H150" i="14"/>
  <c r="H148" i="14"/>
  <c r="H147" i="14"/>
  <c r="H146" i="14"/>
  <c r="H145" i="14"/>
  <c r="H144" i="14"/>
  <c r="H143" i="14"/>
  <c r="H142" i="14"/>
  <c r="H141" i="14"/>
  <c r="H140" i="14"/>
  <c r="H138" i="14"/>
  <c r="H137" i="14"/>
  <c r="H136" i="14"/>
  <c r="H133" i="14"/>
  <c r="H132" i="14"/>
  <c r="H131" i="14"/>
  <c r="H130" i="14"/>
  <c r="H128" i="14"/>
  <c r="H125" i="14"/>
  <c r="H124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7" i="14"/>
  <c r="H106" i="14"/>
  <c r="H104" i="14"/>
  <c r="H103" i="14"/>
  <c r="H102" i="14"/>
  <c r="H101" i="14"/>
  <c r="H100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I39" i="14"/>
  <c r="J39" i="14" s="1"/>
  <c r="H39" i="14"/>
  <c r="H38" i="14"/>
  <c r="H37" i="14"/>
  <c r="H36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1" i="14"/>
  <c r="H20" i="14"/>
  <c r="H19" i="14"/>
  <c r="H18" i="14"/>
  <c r="H17" i="14"/>
  <c r="H16" i="14"/>
  <c r="H15" i="14"/>
  <c r="H14" i="14"/>
  <c r="H13" i="14"/>
  <c r="H11" i="14"/>
  <c r="H10" i="14"/>
  <c r="H9" i="14"/>
  <c r="H8" i="14"/>
  <c r="H7" i="14"/>
  <c r="H6" i="14"/>
  <c r="S6" i="14"/>
  <c r="I6" i="14" s="1"/>
  <c r="J6" i="14" s="1"/>
  <c r="S7" i="14"/>
  <c r="I7" i="14" s="1"/>
  <c r="J7" i="14" s="1"/>
  <c r="S8" i="14"/>
  <c r="I8" i="14" s="1"/>
  <c r="J8" i="14" s="1"/>
  <c r="S9" i="14"/>
  <c r="I9" i="14" s="1"/>
  <c r="J9" i="14" s="1"/>
  <c r="S10" i="14"/>
  <c r="I10" i="14" s="1"/>
  <c r="J10" i="14" s="1"/>
  <c r="S11" i="14"/>
  <c r="I11" i="14" s="1"/>
  <c r="J11" i="14" s="1"/>
  <c r="S13" i="14"/>
  <c r="I13" i="14" s="1"/>
  <c r="J13" i="14" s="1"/>
  <c r="S14" i="14"/>
  <c r="I14" i="14" s="1"/>
  <c r="J14" i="14" s="1"/>
  <c r="S15" i="14"/>
  <c r="I15" i="14" s="1"/>
  <c r="J15" i="14" s="1"/>
  <c r="S16" i="14"/>
  <c r="I16" i="14" s="1"/>
  <c r="J16" i="14" s="1"/>
  <c r="S17" i="14"/>
  <c r="I17" i="14" s="1"/>
  <c r="J17" i="14" s="1"/>
  <c r="S18" i="14"/>
  <c r="I18" i="14" s="1"/>
  <c r="J18" i="14" s="1"/>
  <c r="S19" i="14"/>
  <c r="I19" i="14" s="1"/>
  <c r="J19" i="14" s="1"/>
  <c r="S20" i="14"/>
  <c r="I20" i="14" s="1"/>
  <c r="J20" i="14" s="1"/>
  <c r="S21" i="14"/>
  <c r="I21" i="14" s="1"/>
  <c r="J21" i="14" s="1"/>
  <c r="S22" i="14"/>
  <c r="S23" i="14"/>
  <c r="I23" i="14" s="1"/>
  <c r="J23" i="14" s="1"/>
  <c r="S24" i="14"/>
  <c r="I24" i="14" s="1"/>
  <c r="J24" i="14" s="1"/>
  <c r="S25" i="14"/>
  <c r="I25" i="14" s="1"/>
  <c r="J25" i="14" s="1"/>
  <c r="S26" i="14"/>
  <c r="I26" i="14" s="1"/>
  <c r="J26" i="14" s="1"/>
  <c r="S27" i="14"/>
  <c r="I27" i="14" s="1"/>
  <c r="J27" i="14" s="1"/>
  <c r="S28" i="14"/>
  <c r="I28" i="14" s="1"/>
  <c r="J28" i="14" s="1"/>
  <c r="S29" i="14"/>
  <c r="I29" i="14" s="1"/>
  <c r="J29" i="14" s="1"/>
  <c r="S30" i="14"/>
  <c r="I30" i="14" s="1"/>
  <c r="J30" i="14" s="1"/>
  <c r="S31" i="14"/>
  <c r="I31" i="14" s="1"/>
  <c r="J31" i="14" s="1"/>
  <c r="S32" i="14"/>
  <c r="I32" i="14" s="1"/>
  <c r="J32" i="14" s="1"/>
  <c r="S33" i="14"/>
  <c r="I33" i="14" s="1"/>
  <c r="J33" i="14" s="1"/>
  <c r="S34" i="14"/>
  <c r="I34" i="14" s="1"/>
  <c r="J34" i="14" s="1"/>
  <c r="S35" i="14"/>
  <c r="S36" i="14"/>
  <c r="I36" i="14" s="1"/>
  <c r="J36" i="14" s="1"/>
  <c r="S37" i="14"/>
  <c r="I37" i="14" s="1"/>
  <c r="J37" i="14" s="1"/>
  <c r="S38" i="14"/>
  <c r="I38" i="14" s="1"/>
  <c r="J38" i="14" s="1"/>
  <c r="S40" i="14"/>
  <c r="I40" i="14" s="1"/>
  <c r="J40" i="14" s="1"/>
  <c r="S41" i="14"/>
  <c r="I41" i="14" s="1"/>
  <c r="S42" i="14"/>
  <c r="I42" i="14" s="1"/>
  <c r="J42" i="14" s="1"/>
  <c r="S43" i="14"/>
  <c r="I43" i="14" s="1"/>
  <c r="J43" i="14" s="1"/>
  <c r="S44" i="14"/>
  <c r="I44" i="14" s="1"/>
  <c r="J44" i="14" s="1"/>
  <c r="S45" i="14"/>
  <c r="I45" i="14" s="1"/>
  <c r="J45" i="14" s="1"/>
  <c r="S46" i="14"/>
  <c r="I46" i="14" s="1"/>
  <c r="J46" i="14" s="1"/>
  <c r="S47" i="14"/>
  <c r="I47" i="14" s="1"/>
  <c r="J47" i="14" s="1"/>
  <c r="S48" i="14"/>
  <c r="I48" i="14" s="1"/>
  <c r="J48" i="14" s="1"/>
  <c r="S49" i="14"/>
  <c r="I49" i="14" s="1"/>
  <c r="J49" i="14" s="1"/>
  <c r="S50" i="14"/>
  <c r="I50" i="14" s="1"/>
  <c r="J50" i="14" s="1"/>
  <c r="S51" i="14"/>
  <c r="I51" i="14" s="1"/>
  <c r="J51" i="14" s="1"/>
  <c r="S52" i="14"/>
  <c r="I52" i="14" s="1"/>
  <c r="J52" i="14" s="1"/>
  <c r="S53" i="14"/>
  <c r="I53" i="14" s="1"/>
  <c r="J53" i="14" s="1"/>
  <c r="S54" i="14"/>
  <c r="I54" i="14" s="1"/>
  <c r="J54" i="14" s="1"/>
  <c r="S55" i="14"/>
  <c r="I55" i="14" s="1"/>
  <c r="J55" i="14" s="1"/>
  <c r="S56" i="14"/>
  <c r="I56" i="14" s="1"/>
  <c r="J56" i="14" s="1"/>
  <c r="S57" i="14"/>
  <c r="I57" i="14" s="1"/>
  <c r="J57" i="14" s="1"/>
  <c r="S58" i="14"/>
  <c r="I58" i="14" s="1"/>
  <c r="J58" i="14" s="1"/>
  <c r="S59" i="14"/>
  <c r="I59" i="14" s="1"/>
  <c r="J59" i="14" s="1"/>
  <c r="S60" i="14"/>
  <c r="I60" i="14" s="1"/>
  <c r="J60" i="14" s="1"/>
  <c r="S61" i="14"/>
  <c r="I61" i="14" s="1"/>
  <c r="J61" i="14" s="1"/>
  <c r="S62" i="14"/>
  <c r="I62" i="14" s="1"/>
  <c r="J62" i="14" s="1"/>
  <c r="S63" i="14"/>
  <c r="I63" i="14" s="1"/>
  <c r="J63" i="14" s="1"/>
  <c r="S64" i="14"/>
  <c r="I64" i="14" s="1"/>
  <c r="J64" i="14" s="1"/>
  <c r="S65" i="14"/>
  <c r="I65" i="14" s="1"/>
  <c r="J65" i="14" s="1"/>
  <c r="S66" i="14"/>
  <c r="I66" i="14" s="1"/>
  <c r="J66" i="14" s="1"/>
  <c r="S67" i="14"/>
  <c r="I67" i="14" s="1"/>
  <c r="J67" i="14" s="1"/>
  <c r="S68" i="14"/>
  <c r="I68" i="14" s="1"/>
  <c r="J68" i="14" s="1"/>
  <c r="S69" i="14"/>
  <c r="I69" i="14" s="1"/>
  <c r="J69" i="14" s="1"/>
  <c r="S70" i="14"/>
  <c r="I70" i="14" s="1"/>
  <c r="J70" i="14" s="1"/>
  <c r="S71" i="14"/>
  <c r="I71" i="14" s="1"/>
  <c r="J71" i="14" s="1"/>
  <c r="S72" i="14"/>
  <c r="I72" i="14" s="1"/>
  <c r="J72" i="14" s="1"/>
  <c r="S73" i="14"/>
  <c r="I73" i="14" s="1"/>
  <c r="J73" i="14" s="1"/>
  <c r="S74" i="14"/>
  <c r="I74" i="14" s="1"/>
  <c r="J74" i="14" s="1"/>
  <c r="S75" i="14"/>
  <c r="I75" i="14" s="1"/>
  <c r="J75" i="14" s="1"/>
  <c r="S76" i="14"/>
  <c r="I76" i="14" s="1"/>
  <c r="J76" i="14" s="1"/>
  <c r="S77" i="14"/>
  <c r="S78" i="14"/>
  <c r="I78" i="14" s="1"/>
  <c r="J78" i="14" s="1"/>
  <c r="S79" i="14"/>
  <c r="I79" i="14" s="1"/>
  <c r="J79" i="14" s="1"/>
  <c r="S80" i="14"/>
  <c r="I80" i="14" s="1"/>
  <c r="J80" i="14" s="1"/>
  <c r="S81" i="14"/>
  <c r="I81" i="14" s="1"/>
  <c r="J81" i="14" s="1"/>
  <c r="S82" i="14"/>
  <c r="I82" i="14" s="1"/>
  <c r="J82" i="14" s="1"/>
  <c r="S83" i="14"/>
  <c r="I83" i="14" s="1"/>
  <c r="J83" i="14" s="1"/>
  <c r="S84" i="14"/>
  <c r="I84" i="14" s="1"/>
  <c r="J84" i="14" s="1"/>
  <c r="S85" i="14"/>
  <c r="I85" i="14" s="1"/>
  <c r="J85" i="14" s="1"/>
  <c r="S86" i="14"/>
  <c r="I86" i="14" s="1"/>
  <c r="J86" i="14" s="1"/>
  <c r="S87" i="14"/>
  <c r="I87" i="14" s="1"/>
  <c r="J87" i="14" s="1"/>
  <c r="S88" i="14"/>
  <c r="I88" i="14" s="1"/>
  <c r="J88" i="14" s="1"/>
  <c r="S89" i="14"/>
  <c r="I89" i="14" s="1"/>
  <c r="J89" i="14" s="1"/>
  <c r="S90" i="14"/>
  <c r="I90" i="14" s="1"/>
  <c r="J90" i="14" s="1"/>
  <c r="S91" i="14"/>
  <c r="I91" i="14" s="1"/>
  <c r="J91" i="14" s="1"/>
  <c r="S92" i="14"/>
  <c r="I92" i="14" s="1"/>
  <c r="J92" i="14" s="1"/>
  <c r="S93" i="14"/>
  <c r="I93" i="14" s="1"/>
  <c r="J93" i="14" s="1"/>
  <c r="S94" i="14"/>
  <c r="I94" i="14" s="1"/>
  <c r="J94" i="14" s="1"/>
  <c r="S95" i="14"/>
  <c r="I95" i="14" s="1"/>
  <c r="J95" i="14" s="1"/>
  <c r="S96" i="14"/>
  <c r="I96" i="14" s="1"/>
  <c r="J96" i="14" s="1"/>
  <c r="S97" i="14"/>
  <c r="I97" i="14" s="1"/>
  <c r="J97" i="14" s="1"/>
  <c r="S99" i="14"/>
  <c r="S100" i="14"/>
  <c r="I100" i="14" s="1"/>
  <c r="J100" i="14" s="1"/>
  <c r="S101" i="14"/>
  <c r="I101" i="14" s="1"/>
  <c r="J101" i="14" s="1"/>
  <c r="S102" i="14"/>
  <c r="I102" i="14" s="1"/>
  <c r="J102" i="14" s="1"/>
  <c r="S103" i="14"/>
  <c r="I103" i="14" s="1"/>
  <c r="J103" i="14" s="1"/>
  <c r="S104" i="14"/>
  <c r="I104" i="14" s="1"/>
  <c r="J104" i="14" s="1"/>
  <c r="S105" i="14"/>
  <c r="S106" i="14"/>
  <c r="I106" i="14" s="1"/>
  <c r="J106" i="14" s="1"/>
  <c r="S107" i="14"/>
  <c r="I107" i="14" s="1"/>
  <c r="J107" i="14" s="1"/>
  <c r="S108" i="14"/>
  <c r="S109" i="14"/>
  <c r="I109" i="14" s="1"/>
  <c r="J109" i="14" s="1"/>
  <c r="S110" i="14"/>
  <c r="I110" i="14" s="1"/>
  <c r="J110" i="14" s="1"/>
  <c r="S111" i="14"/>
  <c r="I111" i="14" s="1"/>
  <c r="J111" i="14" s="1"/>
  <c r="S112" i="14"/>
  <c r="I112" i="14" s="1"/>
  <c r="J112" i="14" s="1"/>
  <c r="S113" i="14"/>
  <c r="I113" i="14" s="1"/>
  <c r="J113" i="14" s="1"/>
  <c r="S114" i="14"/>
  <c r="I114" i="14" s="1"/>
  <c r="J114" i="14" s="1"/>
  <c r="S115" i="14"/>
  <c r="I115" i="14" s="1"/>
  <c r="J115" i="14" s="1"/>
  <c r="S116" i="14"/>
  <c r="I116" i="14" s="1"/>
  <c r="J116" i="14" s="1"/>
  <c r="S117" i="14"/>
  <c r="I117" i="14" s="1"/>
  <c r="J117" i="14" s="1"/>
  <c r="S118" i="14"/>
  <c r="I118" i="14" s="1"/>
  <c r="J118" i="14" s="1"/>
  <c r="S119" i="14"/>
  <c r="I119" i="14" s="1"/>
  <c r="J119" i="14" s="1"/>
  <c r="S120" i="14"/>
  <c r="I120" i="14" s="1"/>
  <c r="S121" i="14"/>
  <c r="I121" i="14" s="1"/>
  <c r="J121" i="14" s="1"/>
  <c r="S122" i="14"/>
  <c r="I122" i="14" s="1"/>
  <c r="J122" i="14" s="1"/>
  <c r="S123" i="14"/>
  <c r="S124" i="14"/>
  <c r="I124" i="14" s="1"/>
  <c r="J124" i="14" s="1"/>
  <c r="S125" i="14"/>
  <c r="I125" i="14" s="1"/>
  <c r="S126" i="14"/>
  <c r="S128" i="14"/>
  <c r="I128" i="14" s="1"/>
  <c r="J128" i="14" s="1"/>
  <c r="S129" i="14"/>
  <c r="S130" i="14"/>
  <c r="I130" i="14" s="1"/>
  <c r="J130" i="14" s="1"/>
  <c r="S131" i="14"/>
  <c r="I131" i="14" s="1"/>
  <c r="J131" i="14" s="1"/>
  <c r="S132" i="14"/>
  <c r="I132" i="14" s="1"/>
  <c r="J132" i="14" s="1"/>
  <c r="S133" i="14"/>
  <c r="I133" i="14" s="1"/>
  <c r="J133" i="14" s="1"/>
  <c r="S134" i="14"/>
  <c r="S135" i="14"/>
  <c r="S136" i="14"/>
  <c r="I136" i="14" s="1"/>
  <c r="J136" i="14" s="1"/>
  <c r="S139" i="14"/>
  <c r="S140" i="14"/>
  <c r="I140" i="14" s="1"/>
  <c r="J140" i="14" s="1"/>
  <c r="S141" i="14"/>
  <c r="I141" i="14" s="1"/>
  <c r="J141" i="14" s="1"/>
  <c r="S142" i="14"/>
  <c r="I142" i="14" s="1"/>
  <c r="J142" i="14" s="1"/>
  <c r="S143" i="14"/>
  <c r="I143" i="14" s="1"/>
  <c r="J143" i="14" s="1"/>
  <c r="S144" i="14"/>
  <c r="I144" i="14" s="1"/>
  <c r="J144" i="14" s="1"/>
  <c r="S145" i="14"/>
  <c r="I145" i="14" s="1"/>
  <c r="J145" i="14" s="1"/>
  <c r="I147" i="14"/>
  <c r="J147" i="14" s="1"/>
  <c r="S149" i="14"/>
  <c r="S150" i="14"/>
  <c r="I150" i="14" s="1"/>
  <c r="J150" i="14" s="1"/>
  <c r="I151" i="14"/>
  <c r="J151" i="14" s="1"/>
  <c r="S154" i="14"/>
  <c r="S155" i="14"/>
  <c r="S158" i="14"/>
  <c r="I161" i="14"/>
  <c r="J161" i="14" s="1"/>
  <c r="I163" i="14"/>
  <c r="J163" i="14" s="1"/>
  <c r="S164" i="14"/>
  <c r="I165" i="14"/>
  <c r="J165" i="14" s="1"/>
  <c r="I170" i="14"/>
  <c r="J170" i="14" s="1"/>
  <c r="I172" i="14"/>
  <c r="J172" i="14" s="1"/>
  <c r="I173" i="14"/>
  <c r="J173" i="14" s="1"/>
  <c r="S174" i="14"/>
  <c r="S175" i="14"/>
  <c r="S177" i="14"/>
  <c r="I179" i="14"/>
  <c r="J179" i="14" s="1"/>
  <c r="S181" i="14"/>
  <c r="S182" i="14"/>
  <c r="I182" i="14" s="1"/>
  <c r="J182" i="14" s="1"/>
  <c r="S183" i="14"/>
  <c r="I183" i="14" s="1"/>
  <c r="J183" i="14" s="1"/>
  <c r="S184" i="14"/>
  <c r="I184" i="14" s="1"/>
  <c r="J184" i="14" s="1"/>
  <c r="S185" i="14"/>
  <c r="I185" i="14" s="1"/>
  <c r="J185" i="14" s="1"/>
  <c r="S186" i="14"/>
  <c r="I186" i="14" s="1"/>
  <c r="J186" i="14" s="1"/>
  <c r="S187" i="14"/>
  <c r="S188" i="14"/>
  <c r="I188" i="14" s="1"/>
  <c r="J188" i="14" s="1"/>
  <c r="S189" i="14"/>
  <c r="I189" i="14" s="1"/>
  <c r="J189" i="14" s="1"/>
  <c r="S190" i="14"/>
  <c r="I190" i="14" s="1"/>
  <c r="J190" i="14" s="1"/>
  <c r="S191" i="14"/>
  <c r="I191" i="14" s="1"/>
  <c r="J191" i="14" s="1"/>
  <c r="S192" i="14"/>
  <c r="I192" i="14" s="1"/>
  <c r="J192" i="14" s="1"/>
  <c r="S193" i="14"/>
  <c r="I193" i="14" s="1"/>
  <c r="J193" i="14" s="1"/>
  <c r="S194" i="14"/>
  <c r="S195" i="14"/>
  <c r="I195" i="14" s="1"/>
  <c r="J195" i="14" s="1"/>
  <c r="S196" i="14"/>
  <c r="I196" i="14" s="1"/>
  <c r="J196" i="14" s="1"/>
  <c r="S197" i="14"/>
  <c r="I197" i="14" s="1"/>
  <c r="J197" i="14" s="1"/>
  <c r="S198" i="14"/>
  <c r="I198" i="14" s="1"/>
  <c r="J198" i="14" s="1"/>
  <c r="S199" i="14"/>
  <c r="I199" i="14" s="1"/>
  <c r="J199" i="14" s="1"/>
  <c r="S200" i="14"/>
  <c r="I200" i="14" s="1"/>
  <c r="J200" i="14" s="1"/>
  <c r="S201" i="14"/>
  <c r="I201" i="14" s="1"/>
  <c r="J201" i="14" s="1"/>
  <c r="S202" i="14"/>
  <c r="S203" i="14"/>
  <c r="I203" i="14" s="1"/>
  <c r="J203" i="14" s="1"/>
  <c r="S204" i="14"/>
  <c r="I204" i="14" s="1"/>
  <c r="J204" i="14" s="1"/>
  <c r="S205" i="14"/>
  <c r="I205" i="14" s="1"/>
  <c r="J205" i="14" s="1"/>
  <c r="S206" i="14"/>
  <c r="I206" i="14" s="1"/>
  <c r="J206" i="14" s="1"/>
  <c r="S207" i="14"/>
  <c r="I207" i="14" s="1"/>
  <c r="J207" i="14" s="1"/>
  <c r="S208" i="14"/>
  <c r="S209" i="14"/>
  <c r="I209" i="14" s="1"/>
  <c r="J209" i="14" s="1"/>
  <c r="S210" i="14"/>
  <c r="I210" i="14" s="1"/>
  <c r="J210" i="14" s="1"/>
  <c r="S211" i="14"/>
  <c r="I211" i="14" s="1"/>
  <c r="J211" i="14" s="1"/>
  <c r="S212" i="14"/>
  <c r="S213" i="14"/>
  <c r="I213" i="14" s="1"/>
  <c r="J213" i="14" s="1"/>
  <c r="S214" i="14"/>
  <c r="I214" i="14" s="1"/>
  <c r="J214" i="14" s="1"/>
  <c r="S215" i="14"/>
  <c r="I215" i="14" s="1"/>
  <c r="J215" i="14" s="1"/>
  <c r="S216" i="14"/>
  <c r="I216" i="14" s="1"/>
  <c r="J216" i="14" s="1"/>
  <c r="S217" i="14"/>
  <c r="S218" i="14"/>
  <c r="I218" i="14" s="1"/>
  <c r="J218" i="14" s="1"/>
  <c r="S219" i="14"/>
  <c r="I219" i="14" s="1"/>
  <c r="J219" i="14" s="1"/>
  <c r="S220" i="14"/>
  <c r="I220" i="14" s="1"/>
  <c r="J220" i="14" s="1"/>
  <c r="S221" i="14"/>
  <c r="I221" i="14" s="1"/>
  <c r="J221" i="14" s="1"/>
  <c r="S222" i="14"/>
  <c r="I222" i="14" s="1"/>
  <c r="J222" i="14" s="1"/>
  <c r="S223" i="14"/>
  <c r="I223" i="14" s="1"/>
  <c r="J223" i="14" s="1"/>
  <c r="S224" i="14"/>
  <c r="I224" i="14" s="1"/>
  <c r="J224" i="14" s="1"/>
  <c r="S225" i="14"/>
  <c r="I225" i="14" s="1"/>
  <c r="J225" i="14" s="1"/>
  <c r="S226" i="14"/>
  <c r="I226" i="14" s="1"/>
  <c r="J226" i="14" s="1"/>
  <c r="S227" i="14"/>
  <c r="I227" i="14" s="1"/>
  <c r="J227" i="14" s="1"/>
  <c r="S228" i="14"/>
  <c r="I228" i="14" s="1"/>
  <c r="J228" i="14" s="1"/>
  <c r="S229" i="14"/>
  <c r="I229" i="14" s="1"/>
  <c r="J229" i="14" s="1"/>
  <c r="S230" i="14"/>
  <c r="I230" i="14" s="1"/>
  <c r="J230" i="14" s="1"/>
  <c r="S231" i="14"/>
  <c r="I231" i="14" s="1"/>
  <c r="J231" i="14" s="1"/>
  <c r="S232" i="14"/>
  <c r="S233" i="14"/>
  <c r="I233" i="14" s="1"/>
  <c r="J233" i="14" s="1"/>
  <c r="S234" i="14"/>
  <c r="I234" i="14" s="1"/>
  <c r="J234" i="14" s="1"/>
  <c r="S235" i="14"/>
  <c r="I235" i="14" s="1"/>
  <c r="J235" i="14" s="1"/>
  <c r="S236" i="14"/>
  <c r="I236" i="14" s="1"/>
  <c r="J236" i="14" s="1"/>
  <c r="S237" i="14"/>
  <c r="I237" i="14" s="1"/>
  <c r="J237" i="14" s="1"/>
  <c r="S238" i="14"/>
  <c r="S239" i="14"/>
  <c r="I239" i="14" s="1"/>
  <c r="J239" i="14" s="1"/>
  <c r="S240" i="14"/>
  <c r="I240" i="14" s="1"/>
  <c r="J240" i="14" s="1"/>
  <c r="S241" i="14"/>
  <c r="I241" i="14" s="1"/>
  <c r="J241" i="14" s="1"/>
  <c r="S242" i="14"/>
  <c r="I243" i="14"/>
  <c r="J243" i="14" s="1"/>
  <c r="S249" i="14"/>
  <c r="I250" i="14"/>
  <c r="J250" i="14" s="1"/>
  <c r="I251" i="14"/>
  <c r="J251" i="14" s="1"/>
  <c r="I252" i="14"/>
  <c r="J252" i="14" s="1"/>
  <c r="I253" i="14"/>
  <c r="J253" i="14" s="1"/>
  <c r="I255" i="14"/>
  <c r="J255" i="14" s="1"/>
  <c r="S257" i="14"/>
  <c r="S258" i="14"/>
  <c r="I258" i="14" s="1"/>
  <c r="J258" i="14" s="1"/>
  <c r="S259" i="14"/>
  <c r="I259" i="14" s="1"/>
  <c r="J259" i="14" s="1"/>
  <c r="S260" i="14"/>
  <c r="I260" i="14" s="1"/>
  <c r="J260" i="14" s="1"/>
  <c r="S261" i="14"/>
  <c r="I261" i="14" s="1"/>
  <c r="J261" i="14" s="1"/>
  <c r="S262" i="14"/>
  <c r="I262" i="14" s="1"/>
  <c r="J262" i="14" s="1"/>
  <c r="S263" i="14"/>
  <c r="I263" i="14" s="1"/>
  <c r="J263" i="14" s="1"/>
  <c r="S264" i="14"/>
  <c r="I264" i="14" s="1"/>
  <c r="J264" i="14" s="1"/>
  <c r="S265" i="14"/>
  <c r="I265" i="14" s="1"/>
  <c r="J265" i="14" s="1"/>
  <c r="S266" i="14"/>
  <c r="I266" i="14" s="1"/>
  <c r="J266" i="14" s="1"/>
  <c r="S267" i="14"/>
  <c r="I267" i="14" s="1"/>
  <c r="S268" i="14"/>
  <c r="I268" i="14" s="1"/>
  <c r="S269" i="14"/>
  <c r="I269" i="14" s="1"/>
  <c r="S270" i="14"/>
  <c r="I270" i="14" s="1"/>
  <c r="S271" i="14"/>
  <c r="I271" i="14" s="1"/>
  <c r="S272" i="14"/>
  <c r="I272" i="14" s="1"/>
  <c r="S273" i="14"/>
  <c r="I273" i="14" s="1"/>
  <c r="S274" i="14"/>
  <c r="I274" i="14" s="1"/>
  <c r="S275" i="14"/>
  <c r="I275" i="14" s="1"/>
  <c r="S276" i="14"/>
  <c r="I276" i="14" s="1"/>
  <c r="S278" i="14"/>
  <c r="S279" i="14"/>
  <c r="I279" i="14" s="1"/>
  <c r="S280" i="14"/>
  <c r="I280" i="14" s="1"/>
  <c r="S281" i="14"/>
  <c r="I281" i="14" s="1"/>
  <c r="S282" i="14"/>
  <c r="I282" i="14" s="1"/>
  <c r="J273" i="14" l="1"/>
  <c r="H468" i="21" s="1"/>
  <c r="G468" i="21"/>
  <c r="J282" i="14"/>
  <c r="H476" i="21" s="1"/>
  <c r="G476" i="21"/>
  <c r="J271" i="14"/>
  <c r="H466" i="21" s="1"/>
  <c r="G466" i="21"/>
  <c r="J280" i="14"/>
  <c r="H474" i="21" s="1"/>
  <c r="G474" i="21"/>
  <c r="J279" i="14"/>
  <c r="H473" i="21" s="1"/>
  <c r="G473" i="21"/>
  <c r="J270" i="14"/>
  <c r="H465" i="21" s="1"/>
  <c r="G465" i="21"/>
  <c r="J120" i="14"/>
  <c r="H347" i="21" s="1"/>
  <c r="G347" i="21"/>
  <c r="J276" i="14"/>
  <c r="H471" i="21" s="1"/>
  <c r="G471" i="21"/>
  <c r="J272" i="14"/>
  <c r="H467" i="21" s="1"/>
  <c r="G467" i="21"/>
  <c r="J269" i="14"/>
  <c r="H464" i="21" s="1"/>
  <c r="G464" i="21"/>
  <c r="J268" i="14"/>
  <c r="H463" i="21" s="1"/>
  <c r="G463" i="21"/>
  <c r="J267" i="14"/>
  <c r="H462" i="21" s="1"/>
  <c r="G462" i="21"/>
  <c r="J125" i="14"/>
  <c r="H351" i="21" s="1"/>
  <c r="G351" i="21"/>
  <c r="J275" i="14"/>
  <c r="H470" i="21" s="1"/>
  <c r="G470" i="21"/>
  <c r="J274" i="14"/>
  <c r="H469" i="21" s="1"/>
  <c r="G469" i="21"/>
  <c r="J285" i="14"/>
  <c r="H478" i="21" s="1"/>
  <c r="G478" i="21"/>
  <c r="J281" i="14"/>
  <c r="H475" i="21" s="1"/>
  <c r="G475" i="21"/>
  <c r="J277" i="14"/>
  <c r="H472" i="21" s="1"/>
  <c r="G472" i="21"/>
  <c r="J283" i="14"/>
  <c r="H477" i="21" s="1"/>
  <c r="G477" i="21"/>
  <c r="E496" i="21"/>
  <c r="E497" i="21"/>
  <c r="E498" i="21"/>
  <c r="E499" i="21"/>
  <c r="E500" i="21"/>
  <c r="E501" i="21"/>
  <c r="E502" i="21"/>
  <c r="E503" i="21"/>
  <c r="E504" i="21"/>
  <c r="E505" i="21"/>
  <c r="E506" i="21"/>
  <c r="E507" i="21"/>
  <c r="E508" i="21"/>
  <c r="E509" i="21"/>
  <c r="E510" i="21"/>
  <c r="E511" i="21"/>
  <c r="E512" i="21"/>
  <c r="E513" i="21"/>
  <c r="E514" i="21"/>
  <c r="E515" i="21"/>
  <c r="E516" i="21"/>
  <c r="E517" i="21"/>
  <c r="E518" i="21"/>
  <c r="E519" i="21"/>
  <c r="E520" i="21"/>
  <c r="E521" i="21"/>
  <c r="E522" i="21"/>
  <c r="E523" i="21"/>
  <c r="E524" i="21"/>
  <c r="E525" i="21"/>
  <c r="E526" i="21"/>
  <c r="E527" i="21"/>
  <c r="E528" i="21"/>
  <c r="E529" i="21"/>
  <c r="E530" i="21"/>
  <c r="E531" i="21"/>
  <c r="E532" i="21"/>
  <c r="E533" i="21"/>
  <c r="E534" i="21"/>
  <c r="E535" i="21"/>
  <c r="E536" i="21"/>
  <c r="E537" i="21"/>
  <c r="E538" i="21"/>
  <c r="E539" i="21"/>
  <c r="E540" i="21"/>
  <c r="E541" i="21"/>
  <c r="E542" i="21"/>
  <c r="E543" i="21"/>
  <c r="E544" i="21"/>
  <c r="E545" i="21"/>
  <c r="E546" i="21"/>
  <c r="E547" i="21"/>
  <c r="E5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03" i="21"/>
  <c r="E304" i="21"/>
  <c r="E305" i="21"/>
  <c r="E306" i="21"/>
  <c r="E307" i="21"/>
  <c r="E308" i="21"/>
  <c r="E309" i="21"/>
  <c r="E310" i="21"/>
  <c r="E311" i="21"/>
  <c r="E312" i="21"/>
  <c r="E313" i="21"/>
  <c r="E314" i="21"/>
  <c r="E315" i="21"/>
  <c r="E316" i="21"/>
  <c r="E317" i="21"/>
  <c r="E318" i="21"/>
  <c r="E319" i="21"/>
  <c r="E320" i="21"/>
  <c r="E321" i="21"/>
  <c r="E322" i="21"/>
  <c r="E323" i="21"/>
  <c r="E324" i="21"/>
  <c r="E325" i="21"/>
  <c r="E326" i="21"/>
  <c r="E327" i="21"/>
  <c r="E328" i="21"/>
  <c r="E329" i="21"/>
  <c r="E330" i="21"/>
  <c r="E331" i="21"/>
  <c r="E332" i="21"/>
  <c r="E333" i="21"/>
  <c r="E334" i="21"/>
  <c r="E335" i="21"/>
  <c r="E336" i="21"/>
  <c r="E337" i="21"/>
  <c r="E338" i="21"/>
  <c r="E339" i="21"/>
  <c r="E340" i="21"/>
  <c r="E341" i="21"/>
  <c r="E342" i="21"/>
  <c r="E343" i="21"/>
  <c r="E344" i="21"/>
  <c r="E345" i="21"/>
  <c r="E346" i="21"/>
  <c r="E348" i="21"/>
  <c r="E349" i="21"/>
  <c r="E350" i="21"/>
  <c r="E352" i="21"/>
  <c r="E353" i="21"/>
  <c r="E354" i="21"/>
  <c r="E355" i="21"/>
  <c r="E356" i="21"/>
  <c r="E357" i="21"/>
  <c r="E358" i="21"/>
  <c r="E359" i="21"/>
  <c r="E360" i="21"/>
  <c r="E361" i="21"/>
  <c r="E362" i="21"/>
  <c r="E363" i="21"/>
  <c r="E364" i="21"/>
  <c r="E365" i="21"/>
  <c r="E366" i="21"/>
  <c r="E367" i="21"/>
  <c r="E368" i="21"/>
  <c r="E369" i="21"/>
  <c r="E370" i="21"/>
  <c r="E371" i="21"/>
  <c r="E372" i="21"/>
  <c r="E373" i="21"/>
  <c r="E374" i="21"/>
  <c r="E375" i="21"/>
  <c r="E376" i="21"/>
  <c r="E377" i="21"/>
  <c r="E378" i="21"/>
  <c r="E379" i="21"/>
  <c r="E380" i="21"/>
  <c r="E381" i="21"/>
  <c r="E382" i="21"/>
  <c r="E383" i="21"/>
  <c r="E384" i="21"/>
  <c r="E385" i="21"/>
  <c r="E386" i="21"/>
  <c r="E387" i="21"/>
  <c r="E388" i="21"/>
  <c r="E389" i="21"/>
  <c r="E390" i="21"/>
  <c r="E391" i="21"/>
  <c r="E392" i="21"/>
  <c r="E393" i="21"/>
  <c r="E394" i="21"/>
  <c r="E395" i="21"/>
  <c r="E396" i="21"/>
  <c r="E397" i="21"/>
  <c r="E398" i="21"/>
  <c r="E399" i="21"/>
  <c r="E400" i="21"/>
  <c r="E401" i="21"/>
  <c r="E402" i="21"/>
  <c r="E403" i="21"/>
  <c r="E404" i="21"/>
  <c r="E405" i="21"/>
  <c r="E406" i="21"/>
  <c r="E407" i="21"/>
  <c r="E408" i="21"/>
  <c r="E409" i="21"/>
  <c r="E410" i="21"/>
  <c r="E411" i="21"/>
  <c r="E412" i="21"/>
  <c r="E413" i="21"/>
  <c r="E414" i="21"/>
  <c r="E415" i="21"/>
  <c r="E416" i="21"/>
  <c r="E417" i="21"/>
  <c r="E418" i="21"/>
  <c r="E419" i="21"/>
  <c r="E420" i="21"/>
  <c r="E421" i="21"/>
  <c r="E422" i="21"/>
  <c r="E423" i="21"/>
  <c r="E424" i="21"/>
  <c r="E425" i="21"/>
  <c r="E426" i="21"/>
  <c r="E427" i="21"/>
  <c r="E428" i="21"/>
  <c r="E429" i="21"/>
  <c r="E430" i="21"/>
  <c r="E431" i="21"/>
  <c r="E432" i="21"/>
  <c r="E433" i="21"/>
  <c r="E434" i="21"/>
  <c r="E435" i="21"/>
  <c r="E436" i="21"/>
  <c r="E437" i="21"/>
  <c r="E438" i="21"/>
  <c r="E439" i="21"/>
  <c r="E440" i="21"/>
  <c r="E441" i="21"/>
  <c r="E442" i="21"/>
  <c r="E443" i="21"/>
  <c r="E444" i="21"/>
  <c r="E445" i="21"/>
  <c r="E446" i="21"/>
  <c r="E447" i="21"/>
  <c r="E448" i="21"/>
  <c r="E449" i="21"/>
  <c r="E450" i="21"/>
  <c r="E451" i="21"/>
  <c r="E452" i="21"/>
  <c r="E453" i="21"/>
  <c r="E454" i="21"/>
  <c r="E455" i="21"/>
  <c r="E456" i="21"/>
  <c r="E457" i="21"/>
  <c r="E458" i="21"/>
  <c r="E459" i="21"/>
  <c r="E460" i="21"/>
  <c r="E461" i="21"/>
  <c r="E248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125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2" i="21"/>
  <c r="G274" i="21"/>
  <c r="F274" i="21"/>
  <c r="G262" i="21"/>
  <c r="H261" i="21"/>
  <c r="F261" i="21"/>
  <c r="F260" i="21"/>
  <c r="H83" i="20"/>
  <c r="F548" i="21" s="1"/>
  <c r="H81" i="20"/>
  <c r="F547" i="21" s="1"/>
  <c r="H80" i="20"/>
  <c r="F546" i="21" s="1"/>
  <c r="H79" i="20"/>
  <c r="F545" i="21"/>
  <c r="H78" i="20"/>
  <c r="F544" i="21" s="1"/>
  <c r="H77" i="20"/>
  <c r="F543" i="21" s="1"/>
  <c r="H76" i="20"/>
  <c r="F542" i="21" s="1"/>
  <c r="H74" i="20"/>
  <c r="F541" i="21" s="1"/>
  <c r="H73" i="20"/>
  <c r="F540" i="21" s="1"/>
  <c r="H72" i="20"/>
  <c r="F539" i="21" s="1"/>
  <c r="H71" i="20"/>
  <c r="F538" i="21" s="1"/>
  <c r="H70" i="20"/>
  <c r="F537" i="21"/>
  <c r="H68" i="20"/>
  <c r="F536" i="21" s="1"/>
  <c r="H67" i="20"/>
  <c r="F535" i="21" s="1"/>
  <c r="H66" i="20"/>
  <c r="F534" i="21" s="1"/>
  <c r="H65" i="20"/>
  <c r="F533" i="21" s="1"/>
  <c r="H64" i="20"/>
  <c r="F532" i="21" s="1"/>
  <c r="H63" i="20"/>
  <c r="F531" i="21" s="1"/>
  <c r="H62" i="20"/>
  <c r="F530" i="21" s="1"/>
  <c r="H61" i="20"/>
  <c r="F529" i="21" s="1"/>
  <c r="H60" i="20"/>
  <c r="F528" i="21" s="1"/>
  <c r="H59" i="20"/>
  <c r="F527" i="21" s="1"/>
  <c r="H58" i="20"/>
  <c r="F526" i="21" s="1"/>
  <c r="H57" i="20"/>
  <c r="F525" i="21" s="1"/>
  <c r="H56" i="20"/>
  <c r="F524" i="21" s="1"/>
  <c r="H55" i="20"/>
  <c r="F523" i="21" s="1"/>
  <c r="H54" i="20"/>
  <c r="F522" i="21" s="1"/>
  <c r="H52" i="20"/>
  <c r="F521" i="21"/>
  <c r="H51" i="20"/>
  <c r="F520" i="21" s="1"/>
  <c r="H49" i="20"/>
  <c r="F519" i="21" s="1"/>
  <c r="H48" i="20"/>
  <c r="F518" i="21" s="1"/>
  <c r="H47" i="20"/>
  <c r="F517" i="21"/>
  <c r="H46" i="20"/>
  <c r="F516" i="21" s="1"/>
  <c r="H45" i="20"/>
  <c r="F515" i="21" s="1"/>
  <c r="H44" i="20"/>
  <c r="F514" i="21" s="1"/>
  <c r="H43" i="20"/>
  <c r="F513" i="21"/>
  <c r="H42" i="20"/>
  <c r="F512" i="21" s="1"/>
  <c r="H41" i="20"/>
  <c r="F511" i="21" s="1"/>
  <c r="H40" i="20"/>
  <c r="F510" i="21" s="1"/>
  <c r="H39" i="20"/>
  <c r="F509" i="21" s="1"/>
  <c r="H38" i="20"/>
  <c r="F508" i="21" s="1"/>
  <c r="H37" i="20"/>
  <c r="F507" i="21" s="1"/>
  <c r="H36" i="20"/>
  <c r="F506" i="21" s="1"/>
  <c r="H35" i="20"/>
  <c r="F505" i="21"/>
  <c r="H33" i="20"/>
  <c r="F504" i="21" s="1"/>
  <c r="H32" i="20"/>
  <c r="F503" i="21" s="1"/>
  <c r="H31" i="20"/>
  <c r="F502" i="21" s="1"/>
  <c r="H30" i="20"/>
  <c r="F501" i="21" s="1"/>
  <c r="H29" i="20"/>
  <c r="F500" i="21" s="1"/>
  <c r="H28" i="20"/>
  <c r="F499" i="21" s="1"/>
  <c r="H27" i="20"/>
  <c r="F498" i="21" s="1"/>
  <c r="H26" i="20"/>
  <c r="F497" i="21" s="1"/>
  <c r="H25" i="20"/>
  <c r="F496" i="21" s="1"/>
  <c r="H24" i="20"/>
  <c r="H23" i="20"/>
  <c r="H22" i="20"/>
  <c r="H20" i="20"/>
  <c r="H19" i="20"/>
  <c r="H17" i="20"/>
  <c r="H16" i="20"/>
  <c r="H15" i="20"/>
  <c r="H14" i="20"/>
  <c r="H13" i="20"/>
  <c r="H12" i="20"/>
  <c r="H10" i="20"/>
  <c r="H9" i="20"/>
  <c r="H8" i="20"/>
  <c r="H7" i="20"/>
  <c r="H6" i="20"/>
  <c r="H5" i="20"/>
  <c r="F252" i="21"/>
  <c r="F460" i="21"/>
  <c r="F458" i="21"/>
  <c r="F454" i="21"/>
  <c r="F452" i="21"/>
  <c r="F447" i="21"/>
  <c r="F445" i="21"/>
  <c r="F443" i="21"/>
  <c r="F439" i="21"/>
  <c r="F437" i="21"/>
  <c r="F435" i="21"/>
  <c r="F432" i="21"/>
  <c r="F430" i="21"/>
  <c r="F428" i="21"/>
  <c r="F424" i="21"/>
  <c r="F422" i="21"/>
  <c r="F420" i="21"/>
  <c r="F419" i="21"/>
  <c r="F417" i="21"/>
  <c r="F415" i="21"/>
  <c r="F413" i="21"/>
  <c r="F411" i="21"/>
  <c r="F409" i="21"/>
  <c r="F407" i="21"/>
  <c r="F405" i="21"/>
  <c r="F403" i="21"/>
  <c r="F401" i="21"/>
  <c r="F399" i="21"/>
  <c r="F397" i="21"/>
  <c r="F395" i="21"/>
  <c r="F393" i="21"/>
  <c r="F391" i="21"/>
  <c r="F389" i="21"/>
  <c r="F387" i="21"/>
  <c r="F385" i="21"/>
  <c r="F383" i="21"/>
  <c r="F381" i="21"/>
  <c r="F379" i="21"/>
  <c r="F377" i="21"/>
  <c r="F375" i="21"/>
  <c r="F374" i="21"/>
  <c r="F372" i="21"/>
  <c r="F370" i="21"/>
  <c r="F368" i="21"/>
  <c r="F365" i="21"/>
  <c r="F363" i="21"/>
  <c r="F361" i="21"/>
  <c r="F359" i="21"/>
  <c r="F357" i="21"/>
  <c r="F355" i="21"/>
  <c r="F353" i="21"/>
  <c r="F349" i="21"/>
  <c r="F345" i="21"/>
  <c r="F341" i="21"/>
  <c r="F339" i="21"/>
  <c r="F337" i="21"/>
  <c r="F335" i="21"/>
  <c r="F333" i="21"/>
  <c r="F331" i="21"/>
  <c r="F329" i="21"/>
  <c r="F327" i="21"/>
  <c r="F323" i="21"/>
  <c r="F322" i="21"/>
  <c r="F320" i="21"/>
  <c r="F315" i="21"/>
  <c r="F313" i="21"/>
  <c r="F312" i="21"/>
  <c r="F307" i="21"/>
  <c r="F310" i="21"/>
  <c r="F298" i="21"/>
  <c r="F290" i="21"/>
  <c r="F288" i="21"/>
  <c r="F286" i="21"/>
  <c r="F285" i="21"/>
  <c r="F280" i="21"/>
  <c r="F277" i="21"/>
  <c r="F276" i="21"/>
  <c r="F273" i="21"/>
  <c r="F271" i="21"/>
  <c r="F270" i="21"/>
  <c r="F269" i="21"/>
  <c r="F267" i="21"/>
  <c r="F265" i="21"/>
  <c r="F263" i="21"/>
  <c r="F255" i="21"/>
  <c r="F257" i="21"/>
  <c r="F259" i="21"/>
  <c r="F262" i="21"/>
  <c r="F249" i="21"/>
  <c r="F251" i="21"/>
  <c r="F253" i="21"/>
  <c r="H142" i="11"/>
  <c r="F101" i="21" s="1"/>
  <c r="H123" i="11"/>
  <c r="F85" i="21" s="1"/>
  <c r="H102" i="11"/>
  <c r="F71" i="21" s="1"/>
  <c r="H80" i="11"/>
  <c r="F55" i="21" s="1"/>
  <c r="H62" i="11"/>
  <c r="F39" i="21" s="1"/>
  <c r="H23" i="11"/>
  <c r="F10" i="21" s="1"/>
  <c r="H39" i="11"/>
  <c r="F19" i="21" s="1"/>
  <c r="H40" i="11"/>
  <c r="F20" i="21" s="1"/>
  <c r="H41" i="11"/>
  <c r="F21" i="21" s="1"/>
  <c r="H42" i="11"/>
  <c r="F22" i="21" s="1"/>
  <c r="H43" i="11"/>
  <c r="F23" i="21" s="1"/>
  <c r="H38" i="11"/>
  <c r="F18" i="21" s="1"/>
  <c r="H32" i="11"/>
  <c r="F13" i="21" s="1"/>
  <c r="H33" i="11"/>
  <c r="F14" i="21" s="1"/>
  <c r="H34" i="11"/>
  <c r="F15" i="21" s="1"/>
  <c r="H35" i="11"/>
  <c r="F16" i="21" s="1"/>
  <c r="H36" i="11"/>
  <c r="F17" i="21" s="1"/>
  <c r="H31" i="11"/>
  <c r="F12" i="21" s="1"/>
  <c r="H27" i="11"/>
  <c r="F11" i="21" s="1"/>
  <c r="H19" i="11"/>
  <c r="F9" i="21" s="1"/>
  <c r="H172" i="11"/>
  <c r="F124" i="21" s="1"/>
  <c r="H171" i="11"/>
  <c r="F123" i="21" s="1"/>
  <c r="H170" i="11"/>
  <c r="F122" i="21" s="1"/>
  <c r="H168" i="11"/>
  <c r="F121" i="21" s="1"/>
  <c r="H167" i="11"/>
  <c r="F120" i="21" s="1"/>
  <c r="H166" i="11"/>
  <c r="F119" i="21" s="1"/>
  <c r="H164" i="11"/>
  <c r="F118" i="21" s="1"/>
  <c r="H163" i="11"/>
  <c r="F117" i="21" s="1"/>
  <c r="H161" i="11"/>
  <c r="F116" i="21"/>
  <c r="H160" i="11"/>
  <c r="F115" i="21"/>
  <c r="H159" i="11"/>
  <c r="F114" i="21" s="1"/>
  <c r="H158" i="11"/>
  <c r="F113" i="21" s="1"/>
  <c r="H156" i="11"/>
  <c r="F112" i="21" s="1"/>
  <c r="H155" i="11"/>
  <c r="F111" i="21" s="1"/>
  <c r="H153" i="11"/>
  <c r="F110" i="21" s="1"/>
  <c r="H152" i="11"/>
  <c r="F109" i="21" s="1"/>
  <c r="H151" i="11"/>
  <c r="F108" i="21" s="1"/>
  <c r="H150" i="11"/>
  <c r="F107" i="21" s="1"/>
  <c r="H148" i="11"/>
  <c r="F106" i="21" s="1"/>
  <c r="H147" i="11"/>
  <c r="F105" i="21" s="1"/>
  <c r="H146" i="11"/>
  <c r="F104" i="21" s="1"/>
  <c r="H145" i="11"/>
  <c r="F103" i="21" s="1"/>
  <c r="H143" i="11"/>
  <c r="F102" i="21" s="1"/>
  <c r="H141" i="11"/>
  <c r="F100" i="21" s="1"/>
  <c r="H139" i="11"/>
  <c r="F99" i="21" s="1"/>
  <c r="H138" i="11"/>
  <c r="F98" i="21" s="1"/>
  <c r="H137" i="11"/>
  <c r="F97" i="21" s="1"/>
  <c r="H135" i="11"/>
  <c r="F96" i="21" s="1"/>
  <c r="H134" i="11"/>
  <c r="F95" i="21" s="1"/>
  <c r="H133" i="11"/>
  <c r="F94" i="21" s="1"/>
  <c r="H132" i="11"/>
  <c r="F93" i="21" s="1"/>
  <c r="H131" i="11"/>
  <c r="F92" i="21" s="1"/>
  <c r="H129" i="11"/>
  <c r="F91" i="21"/>
  <c r="H128" i="11"/>
  <c r="F90" i="21" s="1"/>
  <c r="H127" i="11"/>
  <c r="F89" i="21" s="1"/>
  <c r="H126" i="11"/>
  <c r="F88" i="21" s="1"/>
  <c r="H125" i="11"/>
  <c r="F87" i="21" s="1"/>
  <c r="H124" i="11"/>
  <c r="F86" i="21" s="1"/>
  <c r="H121" i="11"/>
  <c r="F84" i="21" s="1"/>
  <c r="H119" i="11"/>
  <c r="F83" i="21" s="1"/>
  <c r="H117" i="11"/>
  <c r="F82" i="21" s="1"/>
  <c r="H116" i="11"/>
  <c r="F81" i="21" s="1"/>
  <c r="H115" i="11"/>
  <c r="F80" i="21" s="1"/>
  <c r="H113" i="11"/>
  <c r="F79" i="21" s="1"/>
  <c r="H112" i="11"/>
  <c r="F78" i="21" s="1"/>
  <c r="H110" i="11"/>
  <c r="F77" i="21" s="1"/>
  <c r="H109" i="11"/>
  <c r="F76" i="21" s="1"/>
  <c r="H108" i="11"/>
  <c r="F75" i="21" s="1"/>
  <c r="H105" i="11"/>
  <c r="F74" i="21" s="1"/>
  <c r="H104" i="11"/>
  <c r="F73" i="21" s="1"/>
  <c r="H103" i="11"/>
  <c r="F72" i="21"/>
  <c r="H101" i="11"/>
  <c r="F70" i="21" s="1"/>
  <c r="H98" i="11"/>
  <c r="F69" i="21" s="1"/>
  <c r="H97" i="11"/>
  <c r="F68" i="21" s="1"/>
  <c r="H95" i="11"/>
  <c r="F67" i="21" s="1"/>
  <c r="H94" i="11"/>
  <c r="F66" i="21" s="1"/>
  <c r="H93" i="11"/>
  <c r="F65" i="21" s="1"/>
  <c r="H91" i="11"/>
  <c r="F64" i="21"/>
  <c r="H90" i="11"/>
  <c r="F63" i="21" s="1"/>
  <c r="H88" i="11"/>
  <c r="F62" i="21" s="1"/>
  <c r="H87" i="11"/>
  <c r="F61" i="21" s="1"/>
  <c r="H86" i="11"/>
  <c r="F60" i="21" s="1"/>
  <c r="H85" i="11"/>
  <c r="F59" i="21" s="1"/>
  <c r="H83" i="11"/>
  <c r="F58" i="21" s="1"/>
  <c r="H82" i="11"/>
  <c r="F57" i="21" s="1"/>
  <c r="H81" i="11"/>
  <c r="F56" i="21" s="1"/>
  <c r="H79" i="11"/>
  <c r="F54" i="21" s="1"/>
  <c r="H78" i="11"/>
  <c r="F53" i="21" s="1"/>
  <c r="H77" i="11"/>
  <c r="F52" i="21" s="1"/>
  <c r="H76" i="11"/>
  <c r="F51" i="21" s="1"/>
  <c r="H75" i="11"/>
  <c r="F50" i="21" s="1"/>
  <c r="H74" i="11"/>
  <c r="F49" i="21" s="1"/>
  <c r="H72" i="11"/>
  <c r="F48" i="21" s="1"/>
  <c r="H71" i="11"/>
  <c r="F47" i="21" s="1"/>
  <c r="H70" i="11"/>
  <c r="F46" i="21" s="1"/>
  <c r="H69" i="11"/>
  <c r="F45" i="21" s="1"/>
  <c r="H68" i="11"/>
  <c r="F44" i="21" s="1"/>
  <c r="H66" i="11"/>
  <c r="F43" i="21"/>
  <c r="H65" i="11"/>
  <c r="F42" i="21" s="1"/>
  <c r="H64" i="11"/>
  <c r="F41" i="21" s="1"/>
  <c r="H63" i="11"/>
  <c r="F40" i="21" s="1"/>
  <c r="H61" i="11"/>
  <c r="F38" i="21" s="1"/>
  <c r="H60" i="11"/>
  <c r="F37" i="21" s="1"/>
  <c r="H59" i="11"/>
  <c r="F36" i="21" s="1"/>
  <c r="H58" i="11"/>
  <c r="F35" i="21" s="1"/>
  <c r="H57" i="11"/>
  <c r="F34" i="21" s="1"/>
  <c r="H55" i="11"/>
  <c r="F33" i="21" s="1"/>
  <c r="H54" i="11"/>
  <c r="F32" i="21" s="1"/>
  <c r="H53" i="11"/>
  <c r="F31" i="21" s="1"/>
  <c r="H52" i="11"/>
  <c r="F30" i="21" s="1"/>
  <c r="H50" i="11"/>
  <c r="F29" i="21" s="1"/>
  <c r="H49" i="11"/>
  <c r="F28" i="21" s="1"/>
  <c r="H48" i="11"/>
  <c r="F27" i="21" s="1"/>
  <c r="H47" i="11"/>
  <c r="F26" i="21" s="1"/>
  <c r="H46" i="11"/>
  <c r="F25" i="21" s="1"/>
  <c r="H45" i="11"/>
  <c r="F24" i="21" s="1"/>
  <c r="H29" i="11"/>
  <c r="H28" i="11"/>
  <c r="H25" i="11"/>
  <c r="H24" i="11"/>
  <c r="H16" i="11"/>
  <c r="F8" i="21" s="1"/>
  <c r="H15" i="11"/>
  <c r="F7" i="21" s="1"/>
  <c r="H14" i="11"/>
  <c r="F6" i="21" s="1"/>
  <c r="H12" i="11"/>
  <c r="H11" i="11"/>
  <c r="H10" i="11"/>
  <c r="F5" i="21" s="1"/>
  <c r="H8" i="11"/>
  <c r="F4" i="21" s="1"/>
  <c r="H7" i="11"/>
  <c r="F3" i="21" s="1"/>
  <c r="H5" i="11"/>
  <c r="F2" i="21" s="1"/>
  <c r="F248" i="21"/>
  <c r="F266" i="21"/>
  <c r="F275" i="21"/>
  <c r="F305" i="21"/>
  <c r="F330" i="21"/>
  <c r="F338" i="21"/>
  <c r="F346" i="21"/>
  <c r="F354" i="21"/>
  <c r="F362" i="21"/>
  <c r="F369" i="21"/>
  <c r="F376" i="21"/>
  <c r="F384" i="21"/>
  <c r="F392" i="21"/>
  <c r="F400" i="21"/>
  <c r="F408" i="21"/>
  <c r="F416" i="21"/>
  <c r="F423" i="21"/>
  <c r="F431" i="21"/>
  <c r="F438" i="21"/>
  <c r="F446" i="21"/>
  <c r="F453" i="21"/>
  <c r="H461" i="21"/>
  <c r="F461" i="21"/>
  <c r="F250" i="21"/>
  <c r="F254" i="21"/>
  <c r="F258" i="21"/>
  <c r="F264" i="21"/>
  <c r="F268" i="21"/>
  <c r="F272" i="21"/>
  <c r="F289" i="21"/>
  <c r="F295" i="21"/>
  <c r="F299" i="21"/>
  <c r="F311" i="21"/>
  <c r="F314" i="21"/>
  <c r="F317" i="21"/>
  <c r="F321" i="21"/>
  <c r="F324" i="21"/>
  <c r="F328" i="21"/>
  <c r="F332" i="21"/>
  <c r="F336" i="21"/>
  <c r="F340" i="21"/>
  <c r="F344" i="21"/>
  <c r="F348" i="21"/>
  <c r="F352" i="21"/>
  <c r="F356" i="21"/>
  <c r="F364" i="21"/>
  <c r="F367" i="21"/>
  <c r="F371" i="21"/>
  <c r="F378" i="21"/>
  <c r="F382" i="21"/>
  <c r="F386" i="21"/>
  <c r="F390" i="21"/>
  <c r="F394" i="21"/>
  <c r="F398" i="21"/>
  <c r="F402" i="21"/>
  <c r="F406" i="21"/>
  <c r="F410" i="21"/>
  <c r="F414" i="21"/>
  <c r="F418" i="21"/>
  <c r="F421" i="21"/>
  <c r="F425" i="21"/>
  <c r="F429" i="21"/>
  <c r="F433" i="21"/>
  <c r="F436" i="21"/>
  <c r="F440" i="21"/>
  <c r="F444" i="21"/>
  <c r="F448" i="21"/>
  <c r="F451" i="21"/>
  <c r="F455" i="21"/>
  <c r="F459" i="21"/>
  <c r="F426" i="21"/>
  <c r="F434" i="21"/>
  <c r="F441" i="21"/>
  <c r="F449" i="21"/>
  <c r="F456" i="21"/>
  <c r="F256" i="21"/>
  <c r="F306" i="21"/>
  <c r="F319" i="21"/>
  <c r="F326" i="21"/>
  <c r="F334" i="21"/>
  <c r="F342" i="21"/>
  <c r="F350" i="21"/>
  <c r="F366" i="21"/>
  <c r="F373" i="21"/>
  <c r="F380" i="21"/>
  <c r="F388" i="21"/>
  <c r="F396" i="21"/>
  <c r="F412" i="21"/>
  <c r="F427" i="21"/>
  <c r="F442" i="21"/>
  <c r="F450" i="21"/>
  <c r="F457" i="21"/>
  <c r="L44" i="20"/>
  <c r="I44" i="20" s="1"/>
  <c r="L54" i="20"/>
  <c r="I54" i="20" s="1"/>
  <c r="G522" i="21" s="1"/>
  <c r="L55" i="20"/>
  <c r="I55" i="20" s="1"/>
  <c r="J55" i="20" s="1"/>
  <c r="H523" i="21" s="1"/>
  <c r="L56" i="20"/>
  <c r="I56" i="20" s="1"/>
  <c r="G524" i="21" s="1"/>
  <c r="L57" i="20"/>
  <c r="I57" i="20" s="1"/>
  <c r="L58" i="20"/>
  <c r="I58" i="20" s="1"/>
  <c r="L59" i="20"/>
  <c r="I59" i="20" s="1"/>
  <c r="L60" i="20"/>
  <c r="I60" i="20" s="1"/>
  <c r="J60" i="20" s="1"/>
  <c r="H528" i="21" s="1"/>
  <c r="L61" i="20"/>
  <c r="I61" i="20" s="1"/>
  <c r="L62" i="20"/>
  <c r="I62" i="20" s="1"/>
  <c r="J62" i="20" s="1"/>
  <c r="H530" i="21" s="1"/>
  <c r="L63" i="20"/>
  <c r="I63" i="20" s="1"/>
  <c r="L64" i="20"/>
  <c r="I64" i="20" s="1"/>
  <c r="G532" i="21" s="1"/>
  <c r="L65" i="20"/>
  <c r="I65" i="20" s="1"/>
  <c r="L66" i="20"/>
  <c r="I66" i="20" s="1"/>
  <c r="L67" i="20"/>
  <c r="I67" i="20" s="1"/>
  <c r="G535" i="21" s="1"/>
  <c r="L68" i="20"/>
  <c r="I68" i="20" s="1"/>
  <c r="L45" i="20"/>
  <c r="I45" i="20" s="1"/>
  <c r="G515" i="21" s="1"/>
  <c r="L39" i="20"/>
  <c r="I39" i="20" s="1"/>
  <c r="G509" i="21" s="1"/>
  <c r="L22" i="20"/>
  <c r="I22" i="20" s="1"/>
  <c r="G493" i="21" s="1"/>
  <c r="L23" i="20"/>
  <c r="I23" i="20" s="1"/>
  <c r="S135" i="15"/>
  <c r="I135" i="15" s="1"/>
  <c r="S136" i="15"/>
  <c r="I136" i="15" s="1"/>
  <c r="S160" i="15"/>
  <c r="I160" i="15" s="1"/>
  <c r="L48" i="20"/>
  <c r="I48" i="20" s="1"/>
  <c r="L47" i="20"/>
  <c r="I47" i="20" s="1"/>
  <c r="G517" i="21" s="1"/>
  <c r="S37" i="15"/>
  <c r="I37" i="15" s="1"/>
  <c r="S36" i="15"/>
  <c r="I36" i="15" s="1"/>
  <c r="G147" i="21" s="1"/>
  <c r="S101" i="11"/>
  <c r="I101" i="11" s="1"/>
  <c r="J101" i="11" s="1"/>
  <c r="H70" i="21" s="1"/>
  <c r="H276" i="21"/>
  <c r="S128" i="15"/>
  <c r="I128" i="15" s="1"/>
  <c r="J128" i="15" s="1"/>
  <c r="H221" i="21" s="1"/>
  <c r="S11" i="11"/>
  <c r="I11" i="11" s="1"/>
  <c r="J11" i="11" s="1"/>
  <c r="S12" i="11"/>
  <c r="I12" i="11" s="1"/>
  <c r="J12" i="11" s="1"/>
  <c r="S139" i="15"/>
  <c r="I139" i="15" s="1"/>
  <c r="S140" i="15"/>
  <c r="I140" i="15" s="1"/>
  <c r="S141" i="15"/>
  <c r="I141" i="15" s="1"/>
  <c r="S28" i="11"/>
  <c r="I28" i="11" s="1"/>
  <c r="J28" i="11" s="1"/>
  <c r="S163" i="15"/>
  <c r="I163" i="15" s="1"/>
  <c r="L81" i="20"/>
  <c r="I81" i="20" s="1"/>
  <c r="G547" i="21" s="1"/>
  <c r="L20" i="20"/>
  <c r="I20" i="20" s="1"/>
  <c r="S23" i="11"/>
  <c r="I23" i="11" s="1"/>
  <c r="S24" i="11"/>
  <c r="I24" i="11" s="1"/>
  <c r="J24" i="11" s="1"/>
  <c r="S25" i="11"/>
  <c r="I25" i="11" s="1"/>
  <c r="J25" i="11" s="1"/>
  <c r="S29" i="11"/>
  <c r="I29" i="11" s="1"/>
  <c r="J29" i="11" s="1"/>
  <c r="S162" i="15"/>
  <c r="I162" i="15" s="1"/>
  <c r="S164" i="15"/>
  <c r="I164" i="15" s="1"/>
  <c r="L19" i="20"/>
  <c r="I19" i="20" s="1"/>
  <c r="G491" i="21" s="1"/>
  <c r="S33" i="15"/>
  <c r="I33" i="15" s="1"/>
  <c r="S34" i="15"/>
  <c r="I34" i="15" s="1"/>
  <c r="S56" i="15"/>
  <c r="I56" i="15" s="1"/>
  <c r="S57" i="15"/>
  <c r="I57" i="15" s="1"/>
  <c r="G165" i="21" s="1"/>
  <c r="S161" i="15"/>
  <c r="I161" i="15" s="1"/>
  <c r="L51" i="20"/>
  <c r="I51" i="20" s="1"/>
  <c r="J51" i="20" s="1"/>
  <c r="S28" i="15"/>
  <c r="I28" i="15" s="1"/>
  <c r="S31" i="15"/>
  <c r="I31" i="15" s="1"/>
  <c r="G144" i="21" s="1"/>
  <c r="L9" i="20"/>
  <c r="I9" i="20" s="1"/>
  <c r="L10" i="20"/>
  <c r="I10" i="20" s="1"/>
  <c r="G484" i="21" s="1"/>
  <c r="L16" i="20"/>
  <c r="I16" i="20" s="1"/>
  <c r="G489" i="21" s="1"/>
  <c r="L17" i="20"/>
  <c r="I17" i="20" s="1"/>
  <c r="G490" i="21" s="1"/>
  <c r="L52" i="20"/>
  <c r="I52" i="20" s="1"/>
  <c r="G521" i="21" s="1"/>
  <c r="S27" i="15"/>
  <c r="I27" i="15" s="1"/>
  <c r="S30" i="15"/>
  <c r="I30" i="15" s="1"/>
  <c r="G143" i="21" s="1"/>
  <c r="L69" i="20"/>
  <c r="L50" i="20"/>
  <c r="S29" i="15"/>
  <c r="L41" i="20"/>
  <c r="I41" i="20" s="1"/>
  <c r="L5" i="20"/>
  <c r="I5" i="20" s="1"/>
  <c r="G479" i="21" s="1"/>
  <c r="L6" i="20"/>
  <c r="I6" i="20" s="1"/>
  <c r="G480" i="21" s="1"/>
  <c r="L8" i="20"/>
  <c r="I8" i="20" s="1"/>
  <c r="G482" i="21" s="1"/>
  <c r="H251" i="21"/>
  <c r="L83" i="20"/>
  <c r="I83" i="20" s="1"/>
  <c r="L80" i="20"/>
  <c r="I80" i="20" s="1"/>
  <c r="L79" i="20"/>
  <c r="I79" i="20" s="1"/>
  <c r="G545" i="21" s="1"/>
  <c r="L78" i="20"/>
  <c r="I78" i="20" s="1"/>
  <c r="G544" i="21" s="1"/>
  <c r="L77" i="20"/>
  <c r="I77" i="20" s="1"/>
  <c r="L76" i="20"/>
  <c r="I76" i="20" s="1"/>
  <c r="L74" i="20"/>
  <c r="I74" i="20" s="1"/>
  <c r="G541" i="21" s="1"/>
  <c r="L73" i="20"/>
  <c r="I73" i="20" s="1"/>
  <c r="G540" i="21" s="1"/>
  <c r="L72" i="20"/>
  <c r="I72" i="20" s="1"/>
  <c r="L71" i="20"/>
  <c r="I71" i="20" s="1"/>
  <c r="J71" i="20" s="1"/>
  <c r="L70" i="20"/>
  <c r="I70" i="20" s="1"/>
  <c r="G537" i="21" s="1"/>
  <c r="L49" i="20"/>
  <c r="I49" i="20" s="1"/>
  <c r="L46" i="20"/>
  <c r="I46" i="20" s="1"/>
  <c r="G516" i="21" s="1"/>
  <c r="L43" i="20"/>
  <c r="I43" i="20" s="1"/>
  <c r="L42" i="20"/>
  <c r="I42" i="20" s="1"/>
  <c r="G512" i="21" s="1"/>
  <c r="L40" i="20"/>
  <c r="I40" i="20" s="1"/>
  <c r="G510" i="21" s="1"/>
  <c r="L38" i="20"/>
  <c r="I38" i="20" s="1"/>
  <c r="L37" i="20"/>
  <c r="I37" i="20" s="1"/>
  <c r="L36" i="20"/>
  <c r="I36" i="20" s="1"/>
  <c r="L35" i="20"/>
  <c r="I35" i="20" s="1"/>
  <c r="G505" i="21" s="1"/>
  <c r="L34" i="20"/>
  <c r="L33" i="20"/>
  <c r="I33" i="20" s="1"/>
  <c r="L32" i="20"/>
  <c r="I32" i="20" s="1"/>
  <c r="L31" i="20"/>
  <c r="I31" i="20" s="1"/>
  <c r="G502" i="21" s="1"/>
  <c r="L30" i="20"/>
  <c r="I30" i="20" s="1"/>
  <c r="G501" i="21" s="1"/>
  <c r="L29" i="20"/>
  <c r="I29" i="20" s="1"/>
  <c r="G500" i="21" s="1"/>
  <c r="L28" i="20"/>
  <c r="I28" i="20" s="1"/>
  <c r="G499" i="21" s="1"/>
  <c r="L27" i="20"/>
  <c r="I27" i="20" s="1"/>
  <c r="L26" i="20"/>
  <c r="I26" i="20" s="1"/>
  <c r="L25" i="20"/>
  <c r="I25" i="20" s="1"/>
  <c r="L24" i="20"/>
  <c r="I24" i="20" s="1"/>
  <c r="G495" i="21" s="1"/>
  <c r="L15" i="20"/>
  <c r="I15" i="20" s="1"/>
  <c r="L14" i="20"/>
  <c r="I14" i="20" s="1"/>
  <c r="G487" i="21" s="1"/>
  <c r="L13" i="20"/>
  <c r="I13" i="20" s="1"/>
  <c r="G486" i="21" s="1"/>
  <c r="L12" i="20"/>
  <c r="I12" i="20" s="1"/>
  <c r="G485" i="21" s="1"/>
  <c r="L7" i="20"/>
  <c r="I7" i="20" s="1"/>
  <c r="J3" i="20"/>
  <c r="I3" i="20"/>
  <c r="G456" i="21"/>
  <c r="S145" i="15"/>
  <c r="I145" i="15" s="1"/>
  <c r="S144" i="15"/>
  <c r="I144" i="15" s="1"/>
  <c r="S134" i="15"/>
  <c r="I134" i="15" s="1"/>
  <c r="S137" i="15"/>
  <c r="I137" i="15" s="1"/>
  <c r="S138" i="15"/>
  <c r="I138" i="15" s="1"/>
  <c r="S133" i="15"/>
  <c r="I133" i="15" s="1"/>
  <c r="S121" i="15"/>
  <c r="I121" i="15" s="1"/>
  <c r="S120" i="15"/>
  <c r="S108" i="11"/>
  <c r="I108" i="11" s="1"/>
  <c r="G75" i="21" s="1"/>
  <c r="S102" i="11"/>
  <c r="I102" i="11" s="1"/>
  <c r="S103" i="11"/>
  <c r="I103" i="11" s="1"/>
  <c r="G72" i="21" s="1"/>
  <c r="S104" i="11"/>
  <c r="I104" i="11" s="1"/>
  <c r="J104" i="11" s="1"/>
  <c r="H73" i="21" s="1"/>
  <c r="S109" i="11"/>
  <c r="I109" i="11" s="1"/>
  <c r="S105" i="11"/>
  <c r="I105" i="11" s="1"/>
  <c r="J105" i="11" s="1"/>
  <c r="H74" i="21" s="1"/>
  <c r="S110" i="11"/>
  <c r="I110" i="11" s="1"/>
  <c r="S19" i="11"/>
  <c r="I19" i="11" s="1"/>
  <c r="G460" i="21"/>
  <c r="G459" i="21"/>
  <c r="G259" i="21"/>
  <c r="G258" i="21"/>
  <c r="G256" i="21"/>
  <c r="G254" i="21"/>
  <c r="G252" i="21"/>
  <c r="S69" i="15"/>
  <c r="I69" i="15" s="1"/>
  <c r="J69" i="15" s="1"/>
  <c r="H175" i="21" s="1"/>
  <c r="S68" i="15"/>
  <c r="I68" i="15" s="1"/>
  <c r="J68" i="15" s="1"/>
  <c r="H174" i="21" s="1"/>
  <c r="S27" i="11"/>
  <c r="I27" i="11" s="1"/>
  <c r="S5" i="15"/>
  <c r="I5" i="15" s="1"/>
  <c r="S7" i="15"/>
  <c r="I7" i="15" s="1"/>
  <c r="J7" i="15" s="1"/>
  <c r="H126" i="21" s="1"/>
  <c r="S8" i="15"/>
  <c r="I8" i="15" s="1"/>
  <c r="G127" i="21" s="1"/>
  <c r="S9" i="15"/>
  <c r="I9" i="15" s="1"/>
  <c r="S10" i="15"/>
  <c r="I10" i="15" s="1"/>
  <c r="G129" i="21" s="1"/>
  <c r="S11" i="15"/>
  <c r="S12" i="15"/>
  <c r="I12" i="15" s="1"/>
  <c r="J12" i="15" s="1"/>
  <c r="H130" i="21" s="1"/>
  <c r="S13" i="15"/>
  <c r="I13" i="15" s="1"/>
  <c r="S14" i="15"/>
  <c r="I14" i="15" s="1"/>
  <c r="J14" i="15" s="1"/>
  <c r="H132" i="21" s="1"/>
  <c r="S15" i="15"/>
  <c r="I15" i="15" s="1"/>
  <c r="G133" i="21" s="1"/>
  <c r="S16" i="15"/>
  <c r="S17" i="15"/>
  <c r="I17" i="15" s="1"/>
  <c r="S18" i="15"/>
  <c r="I18" i="15" s="1"/>
  <c r="J18" i="15" s="1"/>
  <c r="H135" i="21" s="1"/>
  <c r="S19" i="15"/>
  <c r="I19" i="15" s="1"/>
  <c r="S20" i="15"/>
  <c r="I20" i="15" s="1"/>
  <c r="G137" i="21" s="1"/>
  <c r="S98" i="11"/>
  <c r="I98" i="11" s="1"/>
  <c r="S97" i="11"/>
  <c r="I97" i="11" s="1"/>
  <c r="G68" i="21" s="1"/>
  <c r="S95" i="11"/>
  <c r="I95" i="11" s="1"/>
  <c r="S94" i="11"/>
  <c r="I94" i="11" s="1"/>
  <c r="G66" i="21" s="1"/>
  <c r="S91" i="11"/>
  <c r="I91" i="11" s="1"/>
  <c r="S90" i="11"/>
  <c r="I90" i="11" s="1"/>
  <c r="J90" i="11" s="1"/>
  <c r="H63" i="21" s="1"/>
  <c r="G348" i="21"/>
  <c r="S96" i="11"/>
  <c r="S92" i="11"/>
  <c r="S16" i="11"/>
  <c r="I16" i="11" s="1"/>
  <c r="S14" i="11"/>
  <c r="I14" i="11" s="1"/>
  <c r="S15" i="11"/>
  <c r="I15" i="11" s="1"/>
  <c r="G7" i="21" s="1"/>
  <c r="S93" i="11"/>
  <c r="I93" i="11" s="1"/>
  <c r="J93" i="11" s="1"/>
  <c r="H65" i="21" s="1"/>
  <c r="S89" i="11"/>
  <c r="S6" i="11"/>
  <c r="S7" i="11"/>
  <c r="I7" i="11" s="1"/>
  <c r="J7" i="11" s="1"/>
  <c r="H3" i="21" s="1"/>
  <c r="S8" i="11"/>
  <c r="I8" i="11" s="1"/>
  <c r="S9" i="11"/>
  <c r="S10" i="11"/>
  <c r="I10" i="11" s="1"/>
  <c r="J10" i="11" s="1"/>
  <c r="H5" i="21" s="1"/>
  <c r="S13" i="11"/>
  <c r="S30" i="11"/>
  <c r="S31" i="11"/>
  <c r="I31" i="11" s="1"/>
  <c r="G12" i="21" s="1"/>
  <c r="S32" i="11"/>
  <c r="I32" i="11" s="1"/>
  <c r="S33" i="11"/>
  <c r="I33" i="11" s="1"/>
  <c r="J33" i="11" s="1"/>
  <c r="H14" i="21" s="1"/>
  <c r="S34" i="11"/>
  <c r="I34" i="11" s="1"/>
  <c r="G15" i="21" s="1"/>
  <c r="S35" i="11"/>
  <c r="I35" i="11" s="1"/>
  <c r="J35" i="11" s="1"/>
  <c r="H16" i="21" s="1"/>
  <c r="S36" i="11"/>
  <c r="I36" i="11" s="1"/>
  <c r="G17" i="21" s="1"/>
  <c r="S37" i="11"/>
  <c r="S38" i="11"/>
  <c r="I38" i="11" s="1"/>
  <c r="G18" i="21" s="1"/>
  <c r="S39" i="11"/>
  <c r="I39" i="11" s="1"/>
  <c r="G19" i="21" s="1"/>
  <c r="S40" i="11"/>
  <c r="I40" i="11" s="1"/>
  <c r="J40" i="11" s="1"/>
  <c r="H20" i="21" s="1"/>
  <c r="S41" i="11"/>
  <c r="I41" i="11" s="1"/>
  <c r="S42" i="11"/>
  <c r="I42" i="11" s="1"/>
  <c r="G22" i="21" s="1"/>
  <c r="S43" i="11"/>
  <c r="I43" i="11" s="1"/>
  <c r="S44" i="11"/>
  <c r="S45" i="11"/>
  <c r="I45" i="11" s="1"/>
  <c r="S46" i="11"/>
  <c r="I46" i="11" s="1"/>
  <c r="S47" i="11"/>
  <c r="I47" i="11" s="1"/>
  <c r="J47" i="11" s="1"/>
  <c r="H26" i="21" s="1"/>
  <c r="S48" i="11"/>
  <c r="I48" i="11" s="1"/>
  <c r="S49" i="11"/>
  <c r="I49" i="11" s="1"/>
  <c r="J49" i="11" s="1"/>
  <c r="H28" i="21" s="1"/>
  <c r="S50" i="11"/>
  <c r="I50" i="11" s="1"/>
  <c r="J50" i="11" s="1"/>
  <c r="H29" i="21" s="1"/>
  <c r="S51" i="11"/>
  <c r="S52" i="11"/>
  <c r="I52" i="11" s="1"/>
  <c r="G30" i="21" s="1"/>
  <c r="S53" i="11"/>
  <c r="I53" i="11" s="1"/>
  <c r="G31" i="21" s="1"/>
  <c r="S54" i="11"/>
  <c r="I54" i="11" s="1"/>
  <c r="J54" i="11" s="1"/>
  <c r="H32" i="21" s="1"/>
  <c r="S55" i="11"/>
  <c r="I55" i="11" s="1"/>
  <c r="S56" i="11"/>
  <c r="S57" i="11"/>
  <c r="I57" i="11" s="1"/>
  <c r="J57" i="11" s="1"/>
  <c r="H34" i="21" s="1"/>
  <c r="S58" i="11"/>
  <c r="I58" i="11" s="1"/>
  <c r="S59" i="11"/>
  <c r="I59" i="11" s="1"/>
  <c r="J59" i="11" s="1"/>
  <c r="H36" i="21" s="1"/>
  <c r="S60" i="11"/>
  <c r="I60" i="11" s="1"/>
  <c r="J60" i="11" s="1"/>
  <c r="H37" i="21" s="1"/>
  <c r="S61" i="11"/>
  <c r="I61" i="11" s="1"/>
  <c r="G38" i="21" s="1"/>
  <c r="S62" i="11"/>
  <c r="I62" i="11" s="1"/>
  <c r="J62" i="11" s="1"/>
  <c r="H39" i="21" s="1"/>
  <c r="S63" i="11"/>
  <c r="I63" i="11" s="1"/>
  <c r="S64" i="11"/>
  <c r="I64" i="11" s="1"/>
  <c r="S65" i="11"/>
  <c r="I65" i="11" s="1"/>
  <c r="S66" i="11"/>
  <c r="I66" i="11" s="1"/>
  <c r="G43" i="21" s="1"/>
  <c r="S67" i="11"/>
  <c r="S68" i="11"/>
  <c r="I68" i="11" s="1"/>
  <c r="J68" i="11" s="1"/>
  <c r="H44" i="21" s="1"/>
  <c r="S69" i="11"/>
  <c r="I69" i="11" s="1"/>
  <c r="J69" i="11" s="1"/>
  <c r="H45" i="21" s="1"/>
  <c r="S70" i="11"/>
  <c r="I70" i="11" s="1"/>
  <c r="J70" i="11" s="1"/>
  <c r="H46" i="21" s="1"/>
  <c r="S71" i="11"/>
  <c r="I71" i="11" s="1"/>
  <c r="S72" i="11"/>
  <c r="I72" i="11" s="1"/>
  <c r="S73" i="11"/>
  <c r="S74" i="11"/>
  <c r="I74" i="11" s="1"/>
  <c r="J74" i="11" s="1"/>
  <c r="H49" i="21" s="1"/>
  <c r="S75" i="11"/>
  <c r="I75" i="11" s="1"/>
  <c r="J75" i="11" s="1"/>
  <c r="H50" i="21" s="1"/>
  <c r="S76" i="11"/>
  <c r="I76" i="11" s="1"/>
  <c r="S77" i="11"/>
  <c r="I77" i="11" s="1"/>
  <c r="G52" i="21" s="1"/>
  <c r="S78" i="11"/>
  <c r="I78" i="11" s="1"/>
  <c r="G53" i="21" s="1"/>
  <c r="S79" i="11"/>
  <c r="I79" i="11" s="1"/>
  <c r="G54" i="21" s="1"/>
  <c r="S80" i="11"/>
  <c r="I80" i="11" s="1"/>
  <c r="J80" i="11" s="1"/>
  <c r="H55" i="21" s="1"/>
  <c r="S81" i="11"/>
  <c r="I81" i="11" s="1"/>
  <c r="S82" i="11"/>
  <c r="I82" i="11" s="1"/>
  <c r="J82" i="11" s="1"/>
  <c r="H57" i="21" s="1"/>
  <c r="S83" i="11"/>
  <c r="I83" i="11" s="1"/>
  <c r="J83" i="11" s="1"/>
  <c r="H58" i="21" s="1"/>
  <c r="S84" i="11"/>
  <c r="S85" i="11"/>
  <c r="I85" i="11" s="1"/>
  <c r="J85" i="11" s="1"/>
  <c r="H59" i="21" s="1"/>
  <c r="S86" i="11"/>
  <c r="I86" i="11" s="1"/>
  <c r="G60" i="21" s="1"/>
  <c r="S87" i="11"/>
  <c r="I87" i="11" s="1"/>
  <c r="S88" i="11"/>
  <c r="I88" i="11" s="1"/>
  <c r="S111" i="11"/>
  <c r="S112" i="11"/>
  <c r="I112" i="11" s="1"/>
  <c r="G78" i="21" s="1"/>
  <c r="S113" i="11"/>
  <c r="I113" i="11" s="1"/>
  <c r="G79" i="21" s="1"/>
  <c r="S114" i="11"/>
  <c r="S115" i="11"/>
  <c r="I115" i="11" s="1"/>
  <c r="S116" i="11"/>
  <c r="I116" i="11" s="1"/>
  <c r="S117" i="11"/>
  <c r="I117" i="11" s="1"/>
  <c r="G82" i="21" s="1"/>
  <c r="S118" i="11"/>
  <c r="S119" i="11"/>
  <c r="I119" i="11" s="1"/>
  <c r="S130" i="11"/>
  <c r="S131" i="11"/>
  <c r="I131" i="11" s="1"/>
  <c r="J131" i="11" s="1"/>
  <c r="H92" i="21" s="1"/>
  <c r="S132" i="11"/>
  <c r="I132" i="11" s="1"/>
  <c r="S133" i="11"/>
  <c r="I133" i="11" s="1"/>
  <c r="S134" i="11"/>
  <c r="I134" i="11" s="1"/>
  <c r="S135" i="11"/>
  <c r="I135" i="11" s="1"/>
  <c r="J135" i="11" s="1"/>
  <c r="H96" i="21" s="1"/>
  <c r="S136" i="11"/>
  <c r="S137" i="11"/>
  <c r="I137" i="11" s="1"/>
  <c r="S138" i="11"/>
  <c r="I138" i="11" s="1"/>
  <c r="S139" i="11"/>
  <c r="I139" i="11" s="1"/>
  <c r="S140" i="11"/>
  <c r="S141" i="11"/>
  <c r="I141" i="11" s="1"/>
  <c r="J141" i="11" s="1"/>
  <c r="H100" i="21" s="1"/>
  <c r="S142" i="11"/>
  <c r="I142" i="11" s="1"/>
  <c r="S143" i="11"/>
  <c r="I143" i="11" s="1"/>
  <c r="S120" i="11"/>
  <c r="S121" i="11"/>
  <c r="I121" i="11" s="1"/>
  <c r="S122" i="11"/>
  <c r="S123" i="11"/>
  <c r="I123" i="11" s="1"/>
  <c r="J123" i="11" s="1"/>
  <c r="H85" i="21" s="1"/>
  <c r="S124" i="11"/>
  <c r="I124" i="11" s="1"/>
  <c r="G86" i="21" s="1"/>
  <c r="S125" i="11"/>
  <c r="I125" i="11" s="1"/>
  <c r="S126" i="11"/>
  <c r="I126" i="11" s="1"/>
  <c r="S127" i="11"/>
  <c r="I127" i="11" s="1"/>
  <c r="J127" i="11" s="1"/>
  <c r="H89" i="21" s="1"/>
  <c r="S128" i="11"/>
  <c r="I128" i="11" s="1"/>
  <c r="G90" i="21" s="1"/>
  <c r="S129" i="11"/>
  <c r="I129" i="11" s="1"/>
  <c r="G91" i="21" s="1"/>
  <c r="S144" i="11"/>
  <c r="S145" i="11"/>
  <c r="I145" i="11" s="1"/>
  <c r="J145" i="11" s="1"/>
  <c r="H103" i="21" s="1"/>
  <c r="S146" i="11"/>
  <c r="I146" i="11" s="1"/>
  <c r="G104" i="21" s="1"/>
  <c r="S147" i="11"/>
  <c r="I147" i="11" s="1"/>
  <c r="G105" i="21" s="1"/>
  <c r="S148" i="11"/>
  <c r="I148" i="11" s="1"/>
  <c r="S149" i="11"/>
  <c r="S150" i="11"/>
  <c r="I150" i="11" s="1"/>
  <c r="G107" i="21" s="1"/>
  <c r="S151" i="11"/>
  <c r="I151" i="11" s="1"/>
  <c r="J151" i="11" s="1"/>
  <c r="H108" i="21" s="1"/>
  <c r="S152" i="11"/>
  <c r="I152" i="11" s="1"/>
  <c r="G109" i="21" s="1"/>
  <c r="S153" i="11"/>
  <c r="I153" i="11" s="1"/>
  <c r="S154" i="11"/>
  <c r="S155" i="11"/>
  <c r="I155" i="11" s="1"/>
  <c r="G111" i="21" s="1"/>
  <c r="S156" i="11"/>
  <c r="I156" i="11" s="1"/>
  <c r="S157" i="11"/>
  <c r="S158" i="11"/>
  <c r="I158" i="11" s="1"/>
  <c r="G113" i="21" s="1"/>
  <c r="S159" i="11"/>
  <c r="I159" i="11" s="1"/>
  <c r="S160" i="11"/>
  <c r="I160" i="11" s="1"/>
  <c r="S161" i="11"/>
  <c r="I161" i="11" s="1"/>
  <c r="G116" i="21" s="1"/>
  <c r="S162" i="11"/>
  <c r="S163" i="11"/>
  <c r="I163" i="11" s="1"/>
  <c r="G117" i="21" s="1"/>
  <c r="S164" i="11"/>
  <c r="I164" i="11" s="1"/>
  <c r="S165" i="11"/>
  <c r="S166" i="11"/>
  <c r="I166" i="11" s="1"/>
  <c r="J166" i="11" s="1"/>
  <c r="H119" i="21" s="1"/>
  <c r="S167" i="11"/>
  <c r="I167" i="11" s="1"/>
  <c r="J167" i="11" s="1"/>
  <c r="H120" i="21" s="1"/>
  <c r="S168" i="11"/>
  <c r="I168" i="11" s="1"/>
  <c r="G121" i="21" s="1"/>
  <c r="S169" i="11"/>
  <c r="S170" i="11"/>
  <c r="I170" i="11" s="1"/>
  <c r="G122" i="21" s="1"/>
  <c r="S171" i="11"/>
  <c r="I171" i="11" s="1"/>
  <c r="S172" i="11"/>
  <c r="I172" i="11" s="1"/>
  <c r="S5" i="11"/>
  <c r="I5" i="11" s="1"/>
  <c r="J5" i="11" s="1"/>
  <c r="H2" i="21" s="1"/>
  <c r="S23" i="15"/>
  <c r="I23" i="15" s="1"/>
  <c r="J23" i="15" s="1"/>
  <c r="H139" i="21" s="1"/>
  <c r="S24" i="15"/>
  <c r="S25" i="15"/>
  <c r="I25" i="15" s="1"/>
  <c r="S26" i="15"/>
  <c r="S39" i="15"/>
  <c r="I39" i="15" s="1"/>
  <c r="J39" i="15" s="1"/>
  <c r="H149" i="21" s="1"/>
  <c r="S40" i="15"/>
  <c r="I40" i="15" s="1"/>
  <c r="G150" i="21" s="1"/>
  <c r="S42" i="15"/>
  <c r="I42" i="15" s="1"/>
  <c r="S43" i="15"/>
  <c r="I43" i="15" s="1"/>
  <c r="G152" i="21" s="1"/>
  <c r="S44" i="15"/>
  <c r="I44" i="15" s="1"/>
  <c r="S45" i="15"/>
  <c r="I45" i="15" s="1"/>
  <c r="S46" i="15"/>
  <c r="I46" i="15" s="1"/>
  <c r="S47" i="15"/>
  <c r="I47" i="15" s="1"/>
  <c r="S48" i="15"/>
  <c r="I48" i="15" s="1"/>
  <c r="G157" i="21" s="1"/>
  <c r="S50" i="15"/>
  <c r="I50" i="15" s="1"/>
  <c r="J50" i="15" s="1"/>
  <c r="H158" i="21" s="1"/>
  <c r="S51" i="15"/>
  <c r="I51" i="15" s="1"/>
  <c r="J51" i="15" s="1"/>
  <c r="H159" i="21" s="1"/>
  <c r="S52" i="15"/>
  <c r="I52" i="15" s="1"/>
  <c r="S53" i="15"/>
  <c r="I53" i="15" s="1"/>
  <c r="G161" i="21" s="1"/>
  <c r="S54" i="15"/>
  <c r="I54" i="15" s="1"/>
  <c r="G162" i="21" s="1"/>
  <c r="S55" i="15"/>
  <c r="I55" i="15" s="1"/>
  <c r="J55" i="15" s="1"/>
  <c r="H163" i="21" s="1"/>
  <c r="S59" i="15"/>
  <c r="I59" i="15" s="1"/>
  <c r="S60" i="15"/>
  <c r="I60" i="15" s="1"/>
  <c r="S61" i="15"/>
  <c r="I61" i="15" s="1"/>
  <c r="J61" i="15" s="1"/>
  <c r="H168" i="21" s="1"/>
  <c r="S62" i="15"/>
  <c r="I62" i="15" s="1"/>
  <c r="J62" i="15" s="1"/>
  <c r="H169" i="21" s="1"/>
  <c r="S63" i="15"/>
  <c r="I63" i="15" s="1"/>
  <c r="J63" i="15" s="1"/>
  <c r="H170" i="21" s="1"/>
  <c r="S64" i="15"/>
  <c r="I64" i="15" s="1"/>
  <c r="J64" i="15" s="1"/>
  <c r="H171" i="21" s="1"/>
  <c r="S65" i="15"/>
  <c r="I65" i="15" s="1"/>
  <c r="J65" i="15" s="1"/>
  <c r="H172" i="21" s="1"/>
  <c r="S66" i="15"/>
  <c r="I66" i="15" s="1"/>
  <c r="G173" i="21" s="1"/>
  <c r="S70" i="15"/>
  <c r="I70" i="15" s="1"/>
  <c r="J70" i="15" s="1"/>
  <c r="H176" i="21" s="1"/>
  <c r="S72" i="15"/>
  <c r="I72" i="15" s="1"/>
  <c r="S73" i="15"/>
  <c r="I73" i="15" s="1"/>
  <c r="G178" i="21" s="1"/>
  <c r="S74" i="15"/>
  <c r="I74" i="15" s="1"/>
  <c r="G179" i="21" s="1"/>
  <c r="S76" i="15"/>
  <c r="I76" i="15" s="1"/>
  <c r="S77" i="15"/>
  <c r="I77" i="15" s="1"/>
  <c r="G181" i="21" s="1"/>
  <c r="S79" i="15"/>
  <c r="I79" i="15" s="1"/>
  <c r="S80" i="15"/>
  <c r="I80" i="15" s="1"/>
  <c r="G183" i="21" s="1"/>
  <c r="S81" i="15"/>
  <c r="I81" i="15" s="1"/>
  <c r="S82" i="15"/>
  <c r="I82" i="15" s="1"/>
  <c r="S83" i="15"/>
  <c r="I83" i="15" s="1"/>
  <c r="S84" i="15"/>
  <c r="I84" i="15" s="1"/>
  <c r="S86" i="15"/>
  <c r="I86" i="15" s="1"/>
  <c r="J86" i="15" s="1"/>
  <c r="H188" i="21" s="1"/>
  <c r="S87" i="15"/>
  <c r="I87" i="15" s="1"/>
  <c r="G189" i="21" s="1"/>
  <c r="S88" i="15"/>
  <c r="I88" i="15" s="1"/>
  <c r="G190" i="21" s="1"/>
  <c r="S89" i="15"/>
  <c r="I89" i="15" s="1"/>
  <c r="S91" i="15"/>
  <c r="I91" i="15" s="1"/>
  <c r="G192" i="21" s="1"/>
  <c r="S92" i="15"/>
  <c r="I92" i="15" s="1"/>
  <c r="G193" i="21" s="1"/>
  <c r="S93" i="15"/>
  <c r="I93" i="15" s="1"/>
  <c r="S94" i="15"/>
  <c r="I94" i="15" s="1"/>
  <c r="G195" i="21" s="1"/>
  <c r="S96" i="15"/>
  <c r="I96" i="15" s="1"/>
  <c r="G196" i="21" s="1"/>
  <c r="S97" i="15"/>
  <c r="I97" i="15" s="1"/>
  <c r="J97" i="15" s="1"/>
  <c r="H197" i="21" s="1"/>
  <c r="S98" i="15"/>
  <c r="I98" i="15" s="1"/>
  <c r="J98" i="15" s="1"/>
  <c r="H198" i="21" s="1"/>
  <c r="S100" i="15"/>
  <c r="I100" i="15" s="1"/>
  <c r="J100" i="15" s="1"/>
  <c r="H199" i="21" s="1"/>
  <c r="S101" i="15"/>
  <c r="I101" i="15" s="1"/>
  <c r="J101" i="15" s="1"/>
  <c r="H200" i="21" s="1"/>
  <c r="S102" i="15"/>
  <c r="I102" i="15" s="1"/>
  <c r="S103" i="15"/>
  <c r="I103" i="15" s="1"/>
  <c r="G202" i="21" s="1"/>
  <c r="S104" i="15"/>
  <c r="S105" i="15"/>
  <c r="I105" i="15" s="1"/>
  <c r="J105" i="15" s="1"/>
  <c r="H203" i="21" s="1"/>
  <c r="S106" i="15"/>
  <c r="I106" i="15" s="1"/>
  <c r="S107" i="15"/>
  <c r="I107" i="15" s="1"/>
  <c r="S108" i="15"/>
  <c r="I108" i="15" s="1"/>
  <c r="J108" i="15" s="1"/>
  <c r="H206" i="21" s="1"/>
  <c r="S110" i="15"/>
  <c r="I110" i="15" s="1"/>
  <c r="G207" i="21" s="1"/>
  <c r="S111" i="15"/>
  <c r="I111" i="15" s="1"/>
  <c r="G208" i="21" s="1"/>
  <c r="S112" i="15"/>
  <c r="I112" i="15" s="1"/>
  <c r="G209" i="21" s="1"/>
  <c r="S113" i="15"/>
  <c r="S114" i="15"/>
  <c r="I114" i="15" s="1"/>
  <c r="J114" i="15" s="1"/>
  <c r="H210" i="21" s="1"/>
  <c r="S115" i="15"/>
  <c r="I115" i="15" s="1"/>
  <c r="G211" i="21" s="1"/>
  <c r="S116" i="15"/>
  <c r="I116" i="15" s="1"/>
  <c r="S117" i="15"/>
  <c r="I117" i="15" s="1"/>
  <c r="G213" i="21" s="1"/>
  <c r="S123" i="15"/>
  <c r="I123" i="15" s="1"/>
  <c r="S124" i="15"/>
  <c r="I124" i="15" s="1"/>
  <c r="G217" i="21" s="1"/>
  <c r="S125" i="15"/>
  <c r="I125" i="15" s="1"/>
  <c r="J125" i="15" s="1"/>
  <c r="H218" i="21" s="1"/>
  <c r="S126" i="15"/>
  <c r="I126" i="15" s="1"/>
  <c r="S127" i="15"/>
  <c r="I127" i="15" s="1"/>
  <c r="S130" i="15"/>
  <c r="I130" i="15" s="1"/>
  <c r="J130" i="15" s="1"/>
  <c r="H222" i="21" s="1"/>
  <c r="S146" i="15"/>
  <c r="S147" i="15"/>
  <c r="I147" i="15" s="1"/>
  <c r="S148" i="15"/>
  <c r="S149" i="15"/>
  <c r="I149" i="15" s="1"/>
  <c r="S150" i="15"/>
  <c r="S151" i="15"/>
  <c r="I151" i="15" s="1"/>
  <c r="S152" i="15"/>
  <c r="I152" i="15" s="1"/>
  <c r="S153" i="15"/>
  <c r="I153" i="15" s="1"/>
  <c r="S154" i="15"/>
  <c r="S155" i="15"/>
  <c r="I155" i="15" s="1"/>
  <c r="S156" i="15"/>
  <c r="I156" i="15" s="1"/>
  <c r="S157" i="15"/>
  <c r="I157" i="15" s="1"/>
  <c r="S165" i="15"/>
  <c r="S166" i="15"/>
  <c r="I166" i="15" s="1"/>
  <c r="S22" i="15"/>
  <c r="I22" i="15" s="1"/>
  <c r="J22" i="15" s="1"/>
  <c r="H138" i="21" s="1"/>
  <c r="H458" i="21"/>
  <c r="H455" i="21"/>
  <c r="G454" i="21"/>
  <c r="G453" i="21"/>
  <c r="H452" i="21"/>
  <c r="H451" i="21"/>
  <c r="G450" i="21"/>
  <c r="H446" i="21"/>
  <c r="G445" i="21"/>
  <c r="H443" i="21"/>
  <c r="G442" i="21"/>
  <c r="G441" i="21"/>
  <c r="G440" i="21"/>
  <c r="G438" i="21"/>
  <c r="H436" i="21"/>
  <c r="G435" i="21"/>
  <c r="H433" i="21"/>
  <c r="G432" i="21"/>
  <c r="H431" i="21"/>
  <c r="G430" i="21"/>
  <c r="G428" i="21"/>
  <c r="G427" i="21"/>
  <c r="G426" i="21"/>
  <c r="G425" i="21"/>
  <c r="G423" i="21"/>
  <c r="G421" i="21"/>
  <c r="G418" i="21"/>
  <c r="G417" i="21"/>
  <c r="G416" i="21"/>
  <c r="G415" i="21"/>
  <c r="G412" i="21"/>
  <c r="H411" i="21"/>
  <c r="G410" i="21"/>
  <c r="H409" i="21"/>
  <c r="G408" i="21"/>
  <c r="G406" i="21"/>
  <c r="H403" i="21"/>
  <c r="H402" i="21"/>
  <c r="G400" i="21"/>
  <c r="H399" i="21"/>
  <c r="G396" i="21"/>
  <c r="G394" i="21"/>
  <c r="G393" i="21"/>
  <c r="G391" i="21"/>
  <c r="G390" i="21"/>
  <c r="G389" i="21"/>
  <c r="G388" i="21"/>
  <c r="G387" i="21"/>
  <c r="G386" i="21"/>
  <c r="H384" i="21"/>
  <c r="H382" i="21"/>
  <c r="G380" i="21"/>
  <c r="G379" i="21"/>
  <c r="H378" i="21"/>
  <c r="G374" i="21"/>
  <c r="G373" i="21"/>
  <c r="H371" i="21"/>
  <c r="G370" i="21"/>
  <c r="G368" i="21"/>
  <c r="G367" i="21"/>
  <c r="G366" i="21"/>
  <c r="G365" i="21"/>
  <c r="H364" i="21"/>
  <c r="G363" i="21"/>
  <c r="G362" i="21"/>
  <c r="G361" i="21"/>
  <c r="G358" i="21"/>
  <c r="H355" i="21"/>
  <c r="G354" i="21"/>
  <c r="H352" i="21"/>
  <c r="G350" i="21"/>
  <c r="H349" i="21"/>
  <c r="G345" i="21"/>
  <c r="G344" i="21"/>
  <c r="G342" i="21"/>
  <c r="H341" i="21"/>
  <c r="G340" i="21"/>
  <c r="H337" i="21"/>
  <c r="G336" i="21"/>
  <c r="G335" i="21"/>
  <c r="G333" i="21"/>
  <c r="G332" i="21"/>
  <c r="G330" i="21"/>
  <c r="G329" i="21"/>
  <c r="G328" i="21"/>
  <c r="G327" i="21"/>
  <c r="H323" i="21"/>
  <c r="G319" i="21"/>
  <c r="G317" i="21"/>
  <c r="H313" i="21"/>
  <c r="G312" i="21"/>
  <c r="H306" i="21"/>
  <c r="H305" i="21"/>
  <c r="H299" i="21"/>
  <c r="G298" i="21"/>
  <c r="G295" i="21"/>
  <c r="G290" i="21"/>
  <c r="H289" i="21"/>
  <c r="G288" i="21"/>
  <c r="G280" i="21"/>
  <c r="H277" i="21"/>
  <c r="G273" i="21"/>
  <c r="G272" i="21"/>
  <c r="H269" i="21"/>
  <c r="H268" i="21"/>
  <c r="G266" i="21"/>
  <c r="G265" i="21"/>
  <c r="G263" i="21"/>
  <c r="G249" i="21"/>
  <c r="J3" i="14"/>
  <c r="I3" i="14"/>
  <c r="J3" i="15"/>
  <c r="I3" i="15"/>
  <c r="J3" i="11"/>
  <c r="I3" i="11"/>
  <c r="J38" i="11"/>
  <c r="H18" i="21" s="1"/>
  <c r="G34" i="21"/>
  <c r="J97" i="11"/>
  <c r="H68" i="21" s="1"/>
  <c r="G65" i="21"/>
  <c r="G55" i="21"/>
  <c r="I120" i="15"/>
  <c r="J29" i="20"/>
  <c r="H500" i="21" s="1"/>
  <c r="J74" i="15"/>
  <c r="H179" i="21" s="1"/>
  <c r="J103" i="11"/>
  <c r="H72" i="21" s="1"/>
  <c r="J74" i="20"/>
  <c r="H541" i="21" s="1"/>
  <c r="G58" i="21"/>
  <c r="J35" i="20"/>
  <c r="H505" i="21" s="1"/>
  <c r="G546" i="21"/>
  <c r="J80" i="20"/>
  <c r="H546" i="21" s="1"/>
  <c r="J110" i="15"/>
  <c r="H207" i="21" s="1"/>
  <c r="J78" i="20"/>
  <c r="H544" i="21" s="1"/>
  <c r="J78" i="11"/>
  <c r="H53" i="21" s="1"/>
  <c r="J161" i="11"/>
  <c r="H116" i="21" s="1"/>
  <c r="J17" i="15"/>
  <c r="H134" i="21" s="1"/>
  <c r="G134" i="21"/>
  <c r="J86" i="11"/>
  <c r="H60" i="21" s="1"/>
  <c r="J24" i="20"/>
  <c r="H495" i="21" s="1"/>
  <c r="G39" i="21"/>
  <c r="J111" i="15"/>
  <c r="H208" i="21" s="1"/>
  <c r="J39" i="20"/>
  <c r="H509" i="21" s="1"/>
  <c r="J8" i="20"/>
  <c r="H482" i="21" s="1"/>
  <c r="J9" i="15"/>
  <c r="H128" i="21" s="1"/>
  <c r="G128" i="21"/>
  <c r="G507" i="21"/>
  <c r="J37" i="20"/>
  <c r="H507" i="21" s="1"/>
  <c r="G9" i="21"/>
  <c r="J19" i="11"/>
  <c r="H9" i="21" s="1"/>
  <c r="G530" i="21"/>
  <c r="J13" i="20"/>
  <c r="H486" i="21" s="1"/>
  <c r="G538" i="21"/>
  <c r="H538" i="21"/>
  <c r="G88" i="21"/>
  <c r="J126" i="11"/>
  <c r="H88" i="21" s="1"/>
  <c r="J46" i="11"/>
  <c r="H25" i="21" s="1"/>
  <c r="G25" i="21"/>
  <c r="G520" i="21"/>
  <c r="H520" i="21"/>
  <c r="G536" i="21"/>
  <c r="J68" i="20"/>
  <c r="H536" i="21" s="1"/>
  <c r="J54" i="20"/>
  <c r="H522" i="21" s="1"/>
  <c r="G203" i="21" l="1"/>
  <c r="J20" i="15"/>
  <c r="H137" i="21" s="1"/>
  <c r="J31" i="15"/>
  <c r="H144" i="21" s="1"/>
  <c r="G135" i="21"/>
  <c r="G198" i="21"/>
  <c r="G169" i="21"/>
  <c r="J43" i="15"/>
  <c r="H152" i="21" s="1"/>
  <c r="G3" i="21"/>
  <c r="G130" i="21"/>
  <c r="G174" i="21"/>
  <c r="J128" i="11"/>
  <c r="H90" i="21" s="1"/>
  <c r="J92" i="15"/>
  <c r="H193" i="21" s="1"/>
  <c r="G20" i="21"/>
  <c r="J158" i="11"/>
  <c r="H113" i="21" s="1"/>
  <c r="J67" i="20"/>
  <c r="H535" i="21" s="1"/>
  <c r="G119" i="21"/>
  <c r="G5" i="21"/>
  <c r="J150" i="11"/>
  <c r="H107" i="21" s="1"/>
  <c r="J19" i="20"/>
  <c r="H491" i="21" s="1"/>
  <c r="J36" i="15"/>
  <c r="H147" i="21" s="1"/>
  <c r="G74" i="21"/>
  <c r="J36" i="11"/>
  <c r="H17" i="21" s="1"/>
  <c r="J52" i="11"/>
  <c r="H30" i="21" s="1"/>
  <c r="J8" i="15"/>
  <c r="H127" i="21" s="1"/>
  <c r="J15" i="11"/>
  <c r="H7" i="21" s="1"/>
  <c r="J124" i="11"/>
  <c r="H86" i="21" s="1"/>
  <c r="J124" i="15"/>
  <c r="H217" i="21" s="1"/>
  <c r="G168" i="21"/>
  <c r="J146" i="11"/>
  <c r="H104" i="21" s="1"/>
  <c r="G149" i="21"/>
  <c r="J94" i="11"/>
  <c r="H66" i="21" s="1"/>
  <c r="G45" i="21"/>
  <c r="G158" i="21"/>
  <c r="J112" i="15"/>
  <c r="H209" i="21" s="1"/>
  <c r="J52" i="20"/>
  <c r="H521" i="21" s="1"/>
  <c r="G70" i="21"/>
  <c r="G100" i="21"/>
  <c r="J103" i="15"/>
  <c r="H202" i="21" s="1"/>
  <c r="G37" i="21"/>
  <c r="G218" i="21"/>
  <c r="J22" i="20"/>
  <c r="H493" i="21" s="1"/>
  <c r="G59" i="21"/>
  <c r="J40" i="15"/>
  <c r="H150" i="21" s="1"/>
  <c r="J170" i="11"/>
  <c r="H122" i="21" s="1"/>
  <c r="G28" i="21"/>
  <c r="J147" i="11"/>
  <c r="H105" i="21" s="1"/>
  <c r="J77" i="11"/>
  <c r="H52" i="21" s="1"/>
  <c r="J155" i="11"/>
  <c r="H111" i="21" s="1"/>
  <c r="J163" i="11"/>
  <c r="H117" i="21" s="1"/>
  <c r="J28" i="20"/>
  <c r="H499" i="21" s="1"/>
  <c r="J81" i="20"/>
  <c r="H547" i="21" s="1"/>
  <c r="J31" i="11"/>
  <c r="H12" i="21" s="1"/>
  <c r="J79" i="11"/>
  <c r="H54" i="21" s="1"/>
  <c r="J53" i="15"/>
  <c r="H161" i="21" s="1"/>
  <c r="J108" i="11"/>
  <c r="H75" i="21" s="1"/>
  <c r="G2" i="21"/>
  <c r="J30" i="15"/>
  <c r="H143" i="21" s="1"/>
  <c r="J31" i="20"/>
  <c r="H502" i="21" s="1"/>
  <c r="G63" i="21"/>
  <c r="J113" i="11"/>
  <c r="H79" i="21" s="1"/>
  <c r="G170" i="21"/>
  <c r="J40" i="20"/>
  <c r="H510" i="21" s="1"/>
  <c r="J10" i="15"/>
  <c r="H129" i="21" s="1"/>
  <c r="G96" i="21"/>
  <c r="G89" i="21"/>
  <c r="G221" i="21"/>
  <c r="G210" i="21"/>
  <c r="J39" i="11"/>
  <c r="H19" i="21" s="1"/>
  <c r="G26" i="21"/>
  <c r="G85" i="21"/>
  <c r="J79" i="20"/>
  <c r="H545" i="21" s="1"/>
  <c r="J80" i="15"/>
  <c r="H183" i="21" s="1"/>
  <c r="J45" i="20"/>
  <c r="H515" i="21" s="1"/>
  <c r="G199" i="21"/>
  <c r="J10" i="20"/>
  <c r="H484" i="21" s="1"/>
  <c r="J70" i="20"/>
  <c r="H537" i="21" s="1"/>
  <c r="J47" i="20"/>
  <c r="H517" i="21" s="1"/>
  <c r="J71" i="11"/>
  <c r="H47" i="21" s="1"/>
  <c r="G47" i="21"/>
  <c r="G139" i="21"/>
  <c r="G10" i="21"/>
  <c r="J23" i="11"/>
  <c r="H10" i="21" s="1"/>
  <c r="J66" i="15"/>
  <c r="H173" i="21" s="1"/>
  <c r="G36" i="21"/>
  <c r="J6" i="20"/>
  <c r="H480" i="21" s="1"/>
  <c r="G132" i="21"/>
  <c r="G206" i="21"/>
  <c r="J152" i="11"/>
  <c r="H109" i="21" s="1"/>
  <c r="G57" i="21"/>
  <c r="J117" i="15"/>
  <c r="H213" i="21" s="1"/>
  <c r="G49" i="21"/>
  <c r="J112" i="11"/>
  <c r="H78" i="21" s="1"/>
  <c r="G160" i="21"/>
  <c r="J52" i="15"/>
  <c r="H160" i="21" s="1"/>
  <c r="J44" i="20"/>
  <c r="H514" i="21" s="1"/>
  <c r="G514" i="21"/>
  <c r="J106" i="15"/>
  <c r="H204" i="21" s="1"/>
  <c r="G204" i="21"/>
  <c r="G29" i="21"/>
  <c r="G108" i="21"/>
  <c r="J129" i="11"/>
  <c r="H91" i="21" s="1"/>
  <c r="G163" i="21"/>
  <c r="J17" i="20"/>
  <c r="H490" i="21" s="1"/>
  <c r="J42" i="11"/>
  <c r="H22" i="21" s="1"/>
  <c r="J46" i="20"/>
  <c r="H516" i="21" s="1"/>
  <c r="J94" i="15"/>
  <c r="H195" i="21" s="1"/>
  <c r="G103" i="21"/>
  <c r="J64" i="20"/>
  <c r="H532" i="21" s="1"/>
  <c r="J56" i="20"/>
  <c r="H524" i="21" s="1"/>
  <c r="G120" i="21"/>
  <c r="J66" i="11"/>
  <c r="H43" i="21" s="1"/>
  <c r="J34" i="11"/>
  <c r="H15" i="21" s="1"/>
  <c r="J57" i="15"/>
  <c r="H165" i="21" s="1"/>
  <c r="G164" i="21"/>
  <c r="J56" i="15"/>
  <c r="H164" i="21" s="1"/>
  <c r="J19" i="15"/>
  <c r="H136" i="21" s="1"/>
  <c r="G136" i="21"/>
  <c r="J132" i="11"/>
  <c r="H93" i="21" s="1"/>
  <c r="G93" i="21"/>
  <c r="G483" i="21"/>
  <c r="J9" i="20"/>
  <c r="H483" i="21" s="1"/>
  <c r="G508" i="21"/>
  <c r="J38" i="20"/>
  <c r="H508" i="21" s="1"/>
  <c r="G77" i="21"/>
  <c r="J110" i="11"/>
  <c r="H77" i="21" s="1"/>
  <c r="J41" i="11"/>
  <c r="H21" i="21" s="1"/>
  <c r="G21" i="21"/>
  <c r="G106" i="21"/>
  <c r="J148" i="11"/>
  <c r="H106" i="21" s="1"/>
  <c r="G101" i="21"/>
  <c r="J142" i="11"/>
  <c r="H101" i="21" s="1"/>
  <c r="J96" i="15"/>
  <c r="H196" i="21" s="1"/>
  <c r="G138" i="21"/>
  <c r="J115" i="15"/>
  <c r="H211" i="21" s="1"/>
  <c r="G511" i="21"/>
  <c r="J41" i="20"/>
  <c r="H511" i="21" s="1"/>
  <c r="G533" i="21"/>
  <c r="J65" i="20"/>
  <c r="H533" i="21" s="1"/>
  <c r="G71" i="21"/>
  <c r="J102" i="11"/>
  <c r="H71" i="21" s="1"/>
  <c r="J83" i="15"/>
  <c r="H186" i="21" s="1"/>
  <c r="G186" i="21"/>
  <c r="G145" i="21"/>
  <c r="J33" i="15"/>
  <c r="H145" i="21" s="1"/>
  <c r="J81" i="15"/>
  <c r="H184" i="21" s="1"/>
  <c r="G184" i="21"/>
  <c r="J48" i="20"/>
  <c r="H518" i="21" s="1"/>
  <c r="G518" i="21"/>
  <c r="J25" i="15"/>
  <c r="H140" i="21" s="1"/>
  <c r="G140" i="21"/>
  <c r="J76" i="11"/>
  <c r="H51" i="21" s="1"/>
  <c r="G51" i="21"/>
  <c r="G222" i="21"/>
  <c r="G220" i="21"/>
  <c r="J127" i="15"/>
  <c r="H220" i="21" s="1"/>
  <c r="G97" i="21"/>
  <c r="J137" i="11"/>
  <c r="H97" i="21" s="1"/>
  <c r="G497" i="21"/>
  <c r="J26" i="20"/>
  <c r="H497" i="21" s="1"/>
  <c r="G142" i="21"/>
  <c r="J28" i="15"/>
  <c r="H142" i="21" s="1"/>
  <c r="J140" i="15"/>
  <c r="H230" i="21" s="1"/>
  <c r="G230" i="21"/>
  <c r="G494" i="21"/>
  <c r="J23" i="20"/>
  <c r="H494" i="21" s="1"/>
  <c r="G543" i="21"/>
  <c r="J77" i="20"/>
  <c r="H543" i="21" s="1"/>
  <c r="G187" i="21"/>
  <c r="J84" i="15"/>
  <c r="H187" i="21" s="1"/>
  <c r="G35" i="21"/>
  <c r="J58" i="11"/>
  <c r="H35" i="21" s="1"/>
  <c r="J164" i="15"/>
  <c r="H246" i="21" s="1"/>
  <c r="G246" i="21"/>
  <c r="G492" i="21"/>
  <c r="J20" i="20"/>
  <c r="H492" i="21" s="1"/>
  <c r="J76" i="15"/>
  <c r="H180" i="21" s="1"/>
  <c r="G180" i="21"/>
  <c r="J72" i="11"/>
  <c r="H48" i="21" s="1"/>
  <c r="G48" i="21"/>
  <c r="J65" i="11"/>
  <c r="H42" i="21" s="1"/>
  <c r="G42" i="21"/>
  <c r="J14" i="11"/>
  <c r="H6" i="21" s="1"/>
  <c r="G6" i="21"/>
  <c r="G67" i="21"/>
  <c r="J95" i="11"/>
  <c r="H67" i="21" s="1"/>
  <c r="J160" i="11"/>
  <c r="H115" i="21" s="1"/>
  <c r="G115" i="21"/>
  <c r="J61" i="20"/>
  <c r="H529" i="21" s="1"/>
  <c r="G529" i="21"/>
  <c r="G185" i="21"/>
  <c r="J82" i="15"/>
  <c r="H185" i="21" s="1"/>
  <c r="J55" i="11"/>
  <c r="H33" i="21" s="1"/>
  <c r="G33" i="21"/>
  <c r="G548" i="21"/>
  <c r="J83" i="20"/>
  <c r="H548" i="21" s="1"/>
  <c r="J27" i="11"/>
  <c r="H11" i="21" s="1"/>
  <c r="G11" i="21"/>
  <c r="J34" i="15"/>
  <c r="H146" i="21" s="1"/>
  <c r="G146" i="21"/>
  <c r="G534" i="21"/>
  <c r="J66" i="20"/>
  <c r="H534" i="21" s="1"/>
  <c r="G24" i="21"/>
  <c r="J45" i="11"/>
  <c r="H24" i="21" s="1"/>
  <c r="J57" i="20"/>
  <c r="H525" i="21" s="1"/>
  <c r="G525" i="21"/>
  <c r="G44" i="21"/>
  <c r="J157" i="15"/>
  <c r="H241" i="21" s="1"/>
  <c r="G241" i="21"/>
  <c r="J149" i="15"/>
  <c r="H235" i="21" s="1"/>
  <c r="G235" i="21"/>
  <c r="J145" i="15"/>
  <c r="H233" i="21" s="1"/>
  <c r="G233" i="21"/>
  <c r="J15" i="20"/>
  <c r="H488" i="21" s="1"/>
  <c r="G488" i="21"/>
  <c r="J137" i="15"/>
  <c r="H227" i="21" s="1"/>
  <c r="G227" i="21"/>
  <c r="J156" i="15"/>
  <c r="H240" i="21" s="1"/>
  <c r="G240" i="21"/>
  <c r="J139" i="15"/>
  <c r="H229" i="21" s="1"/>
  <c r="G229" i="21"/>
  <c r="J155" i="15"/>
  <c r="H239" i="21" s="1"/>
  <c r="G239" i="21"/>
  <c r="J133" i="15"/>
  <c r="H223" i="21" s="1"/>
  <c r="G223" i="21"/>
  <c r="J163" i="15"/>
  <c r="H245" i="21" s="1"/>
  <c r="G245" i="21"/>
  <c r="G200" i="21"/>
  <c r="J147" i="15"/>
  <c r="H234" i="21" s="1"/>
  <c r="G234" i="21"/>
  <c r="J138" i="15"/>
  <c r="H228" i="21" s="1"/>
  <c r="G228" i="21"/>
  <c r="J161" i="15"/>
  <c r="H243" i="21" s="1"/>
  <c r="G243" i="21"/>
  <c r="J153" i="15"/>
  <c r="H238" i="21" s="1"/>
  <c r="G238" i="21"/>
  <c r="J7" i="20"/>
  <c r="H481" i="21" s="1"/>
  <c r="G481" i="21"/>
  <c r="J160" i="15"/>
  <c r="H242" i="21" s="1"/>
  <c r="G242" i="21"/>
  <c r="J134" i="15"/>
  <c r="H224" i="21" s="1"/>
  <c r="G224" i="21"/>
  <c r="J152" i="15"/>
  <c r="H237" i="21" s="1"/>
  <c r="G237" i="21"/>
  <c r="J141" i="15"/>
  <c r="H231" i="21" s="1"/>
  <c r="G231" i="21"/>
  <c r="J136" i="15"/>
  <c r="H226" i="21" s="1"/>
  <c r="G226" i="21"/>
  <c r="J166" i="15"/>
  <c r="H247" i="21" s="1"/>
  <c r="G247" i="21"/>
  <c r="J151" i="15"/>
  <c r="H236" i="21" s="1"/>
  <c r="G236" i="21"/>
  <c r="J144" i="15"/>
  <c r="H232" i="21" s="1"/>
  <c r="G232" i="21"/>
  <c r="J162" i="15"/>
  <c r="H244" i="21" s="1"/>
  <c r="G244" i="21"/>
  <c r="J135" i="15"/>
  <c r="H225" i="21" s="1"/>
  <c r="G225" i="21"/>
  <c r="J139" i="11"/>
  <c r="H99" i="21" s="1"/>
  <c r="G99" i="21"/>
  <c r="J116" i="11"/>
  <c r="H81" i="21" s="1"/>
  <c r="G81" i="21"/>
  <c r="J63" i="11"/>
  <c r="H40" i="21" s="1"/>
  <c r="G40" i="21"/>
  <c r="J25" i="20"/>
  <c r="H496" i="21" s="1"/>
  <c r="G496" i="21"/>
  <c r="J72" i="20"/>
  <c r="H539" i="21" s="1"/>
  <c r="G539" i="21"/>
  <c r="J37" i="15"/>
  <c r="H148" i="21" s="1"/>
  <c r="G148" i="21"/>
  <c r="J172" i="11"/>
  <c r="H124" i="21" s="1"/>
  <c r="G124" i="21"/>
  <c r="J164" i="11"/>
  <c r="H118" i="21" s="1"/>
  <c r="G118" i="21"/>
  <c r="G84" i="21"/>
  <c r="J121" i="11"/>
  <c r="H84" i="21" s="1"/>
  <c r="G98" i="21"/>
  <c r="J138" i="11"/>
  <c r="H98" i="21" s="1"/>
  <c r="G80" i="21"/>
  <c r="J115" i="11"/>
  <c r="H80" i="21" s="1"/>
  <c r="G23" i="21"/>
  <c r="J43" i="11"/>
  <c r="H23" i="21" s="1"/>
  <c r="G13" i="21"/>
  <c r="J32" i="11"/>
  <c r="H13" i="21" s="1"/>
  <c r="G503" i="21"/>
  <c r="J32" i="20"/>
  <c r="H503" i="21" s="1"/>
  <c r="J16" i="20"/>
  <c r="H489" i="21" s="1"/>
  <c r="G219" i="21"/>
  <c r="J126" i="15"/>
  <c r="H219" i="21" s="1"/>
  <c r="J47" i="15"/>
  <c r="H156" i="21" s="1"/>
  <c r="G156" i="21"/>
  <c r="G69" i="21"/>
  <c r="J98" i="11"/>
  <c r="H69" i="21" s="1"/>
  <c r="J5" i="15"/>
  <c r="H125" i="21" s="1"/>
  <c r="G125" i="21"/>
  <c r="G504" i="21"/>
  <c r="J33" i="20"/>
  <c r="H504" i="21" s="1"/>
  <c r="G194" i="21"/>
  <c r="J93" i="15"/>
  <c r="H194" i="21" s="1"/>
  <c r="G155" i="21"/>
  <c r="J46" i="15"/>
  <c r="H155" i="21" s="1"/>
  <c r="J156" i="11"/>
  <c r="H112" i="21" s="1"/>
  <c r="G112" i="21"/>
  <c r="J48" i="11"/>
  <c r="H27" i="21" s="1"/>
  <c r="G27" i="21"/>
  <c r="J12" i="20"/>
  <c r="H485" i="21" s="1"/>
  <c r="G498" i="21"/>
  <c r="J27" i="20"/>
  <c r="H498" i="21" s="1"/>
  <c r="J102" i="15"/>
  <c r="H201" i="21" s="1"/>
  <c r="G201" i="21"/>
  <c r="J45" i="15"/>
  <c r="H154" i="21" s="1"/>
  <c r="G154" i="21"/>
  <c r="G542" i="21"/>
  <c r="J76" i="20"/>
  <c r="H542" i="21" s="1"/>
  <c r="G527" i="21"/>
  <c r="J59" i="20"/>
  <c r="H527" i="21" s="1"/>
  <c r="G216" i="21"/>
  <c r="J123" i="15"/>
  <c r="H216" i="21" s="1"/>
  <c r="G177" i="21"/>
  <c r="J72" i="15"/>
  <c r="H177" i="21" s="1"/>
  <c r="J60" i="15"/>
  <c r="H167" i="21" s="1"/>
  <c r="G167" i="21"/>
  <c r="J44" i="15"/>
  <c r="H153" i="21" s="1"/>
  <c r="G153" i="21"/>
  <c r="G87" i="21"/>
  <c r="J125" i="11"/>
  <c r="H87" i="21" s="1"/>
  <c r="G83" i="21"/>
  <c r="J119" i="11"/>
  <c r="H83" i="21" s="1"/>
  <c r="J91" i="11"/>
  <c r="H64" i="21" s="1"/>
  <c r="G64" i="21"/>
  <c r="G506" i="21"/>
  <c r="J36" i="20"/>
  <c r="H506" i="21" s="1"/>
  <c r="G526" i="21"/>
  <c r="J58" i="20"/>
  <c r="H526" i="21" s="1"/>
  <c r="G166" i="21"/>
  <c r="J59" i="15"/>
  <c r="H166" i="21" s="1"/>
  <c r="G110" i="21"/>
  <c r="J153" i="11"/>
  <c r="H110" i="21" s="1"/>
  <c r="G95" i="21"/>
  <c r="J134" i="11"/>
  <c r="H95" i="21" s="1"/>
  <c r="G62" i="21"/>
  <c r="J88" i="11"/>
  <c r="H62" i="21" s="1"/>
  <c r="G56" i="21"/>
  <c r="J81" i="11"/>
  <c r="H56" i="21" s="1"/>
  <c r="J116" i="15"/>
  <c r="H212" i="21" s="1"/>
  <c r="G212" i="21"/>
  <c r="J107" i="15"/>
  <c r="H205" i="21" s="1"/>
  <c r="G205" i="21"/>
  <c r="G182" i="21"/>
  <c r="J79" i="15"/>
  <c r="H182" i="21" s="1"/>
  <c r="J42" i="15"/>
  <c r="H151" i="21" s="1"/>
  <c r="G151" i="21"/>
  <c r="G94" i="21"/>
  <c r="J133" i="11"/>
  <c r="H94" i="21" s="1"/>
  <c r="G61" i="21"/>
  <c r="J87" i="11"/>
  <c r="H61" i="21" s="1"/>
  <c r="G41" i="21"/>
  <c r="J64" i="11"/>
  <c r="H41" i="21" s="1"/>
  <c r="J8" i="11"/>
  <c r="H4" i="21" s="1"/>
  <c r="G4" i="21"/>
  <c r="G8" i="21"/>
  <c r="J16" i="11"/>
  <c r="H8" i="21" s="1"/>
  <c r="G76" i="21"/>
  <c r="J109" i="11"/>
  <c r="H76" i="21" s="1"/>
  <c r="J121" i="15"/>
  <c r="H215" i="21" s="1"/>
  <c r="G215" i="21"/>
  <c r="J63" i="20"/>
  <c r="H531" i="21" s="1"/>
  <c r="G531" i="21"/>
  <c r="G46" i="21"/>
  <c r="G126" i="21"/>
  <c r="J53" i="11"/>
  <c r="H31" i="21" s="1"/>
  <c r="J87" i="15"/>
  <c r="H189" i="21" s="1"/>
  <c r="J168" i="11"/>
  <c r="H121" i="21" s="1"/>
  <c r="J15" i="15"/>
  <c r="H133" i="21" s="1"/>
  <c r="G528" i="21"/>
  <c r="J91" i="15"/>
  <c r="H192" i="21" s="1"/>
  <c r="G176" i="21"/>
  <c r="G73" i="21"/>
  <c r="G171" i="21"/>
  <c r="J117" i="11"/>
  <c r="H82" i="21" s="1"/>
  <c r="J89" i="15"/>
  <c r="H191" i="21" s="1"/>
  <c r="G191" i="21"/>
  <c r="J54" i="15"/>
  <c r="H162" i="21" s="1"/>
  <c r="G114" i="21"/>
  <c r="J159" i="11"/>
  <c r="H114" i="21" s="1"/>
  <c r="G102" i="21"/>
  <c r="J143" i="11"/>
  <c r="H102" i="21" s="1"/>
  <c r="G141" i="21"/>
  <c r="J27" i="15"/>
  <c r="H141" i="21" s="1"/>
  <c r="G123" i="21"/>
  <c r="J171" i="11"/>
  <c r="H123" i="21" s="1"/>
  <c r="J5" i="20"/>
  <c r="H479" i="21" s="1"/>
  <c r="J61" i="11"/>
  <c r="H38" i="21" s="1"/>
  <c r="G513" i="21"/>
  <c r="J43" i="20"/>
  <c r="H513" i="21" s="1"/>
  <c r="G175" i="21"/>
  <c r="G172" i="21"/>
  <c r="G159" i="21"/>
  <c r="G188" i="21"/>
  <c r="J73" i="20"/>
  <c r="H540" i="21" s="1"/>
  <c r="G16" i="21"/>
  <c r="J30" i="20"/>
  <c r="H501" i="21" s="1"/>
  <c r="G50" i="21"/>
  <c r="J42" i="20"/>
  <c r="H512" i="21" s="1"/>
  <c r="J88" i="15"/>
  <c r="H190" i="21" s="1"/>
  <c r="J120" i="15"/>
  <c r="H214" i="21" s="1"/>
  <c r="G214" i="21"/>
  <c r="J14" i="20"/>
  <c r="H487" i="21" s="1"/>
  <c r="J13" i="15"/>
  <c r="H131" i="21" s="1"/>
  <c r="G131" i="21"/>
  <c r="G523" i="21"/>
  <c r="G519" i="21"/>
  <c r="J49" i="20"/>
  <c r="H519" i="21" s="1"/>
  <c r="J48" i="15"/>
  <c r="H157" i="21" s="1"/>
  <c r="G92" i="21"/>
  <c r="G14" i="21"/>
  <c r="G32" i="21"/>
  <c r="J73" i="15"/>
  <c r="H178" i="21" s="1"/>
  <c r="G436" i="21"/>
  <c r="F293" i="21"/>
  <c r="F297" i="21"/>
  <c r="H417" i="21"/>
  <c r="G337" i="21"/>
  <c r="F308" i="21"/>
  <c r="G261" i="21"/>
  <c r="H406" i="21"/>
  <c r="H416" i="21"/>
  <c r="G461" i="21"/>
  <c r="F294" i="21"/>
  <c r="H258" i="21"/>
  <c r="H380" i="21"/>
  <c r="G349" i="21"/>
  <c r="F282" i="21"/>
  <c r="F309" i="21"/>
  <c r="G382" i="21"/>
  <c r="F291" i="21"/>
  <c r="G313" i="21"/>
  <c r="F287" i="21"/>
  <c r="G284" i="21"/>
  <c r="H367" i="21"/>
  <c r="F279" i="21"/>
  <c r="H454" i="21"/>
  <c r="G294" i="21"/>
  <c r="G409" i="21"/>
  <c r="H249" i="21"/>
  <c r="H440" i="21"/>
  <c r="G287" i="21"/>
  <c r="H296" i="21"/>
  <c r="F303" i="21"/>
  <c r="G301" i="21"/>
  <c r="F283" i="21"/>
  <c r="G300" i="21"/>
  <c r="F301" i="21"/>
  <c r="H350" i="21"/>
  <c r="G281" i="21"/>
  <c r="G302" i="21"/>
  <c r="F302" i="21"/>
  <c r="H263" i="21"/>
  <c r="F284" i="21"/>
  <c r="F300" i="21"/>
  <c r="F281" i="21"/>
  <c r="F316" i="21"/>
  <c r="G248" i="21"/>
  <c r="H248" i="21"/>
  <c r="G285" i="21"/>
  <c r="H285" i="21"/>
  <c r="H388" i="21"/>
  <c r="H389" i="21"/>
  <c r="H358" i="21"/>
  <c r="H312" i="21"/>
  <c r="H362" i="21"/>
  <c r="H426" i="21"/>
  <c r="F343" i="21"/>
  <c r="H330" i="21"/>
  <c r="H435" i="21"/>
  <c r="H348" i="21"/>
  <c r="H400" i="21"/>
  <c r="H340" i="21"/>
  <c r="H430" i="21"/>
  <c r="G276" i="21"/>
  <c r="G323" i="21"/>
  <c r="G371" i="21"/>
  <c r="H456" i="21"/>
  <c r="G399" i="21"/>
  <c r="H428" i="21"/>
  <c r="H412" i="21"/>
  <c r="G424" i="21"/>
  <c r="H424" i="21"/>
  <c r="H255" i="21"/>
  <c r="G255" i="21"/>
  <c r="G260" i="21"/>
  <c r="H260" i="21"/>
  <c r="G414" i="21"/>
  <c r="H414" i="21"/>
  <c r="G264" i="21"/>
  <c r="H264" i="21"/>
  <c r="G315" i="21"/>
  <c r="H315" i="21"/>
  <c r="H334" i="21"/>
  <c r="G334" i="21"/>
  <c r="G419" i="21"/>
  <c r="H419" i="21"/>
  <c r="H272" i="21"/>
  <c r="G341" i="21"/>
  <c r="G431" i="21"/>
  <c r="H453" i="21"/>
  <c r="H459" i="21"/>
  <c r="H386" i="21"/>
  <c r="H396" i="21"/>
  <c r="H262" i="21"/>
  <c r="H445" i="21"/>
  <c r="H317" i="21"/>
  <c r="H332" i="21"/>
  <c r="H368" i="21"/>
  <c r="H450" i="21"/>
  <c r="H280" i="21"/>
  <c r="H438" i="21"/>
  <c r="H423" i="21"/>
  <c r="G446" i="21"/>
  <c r="H298" i="21"/>
  <c r="H266" i="21"/>
  <c r="H391" i="21"/>
  <c r="G305" i="21"/>
  <c r="G251" i="21"/>
  <c r="H442" i="21"/>
  <c r="G411" i="21"/>
  <c r="G458" i="21"/>
  <c r="H354" i="21"/>
  <c r="H418" i="21"/>
  <c r="H363" i="21"/>
  <c r="H308" i="21"/>
  <c r="G402" i="21"/>
  <c r="H265" i="21"/>
  <c r="H259" i="21"/>
  <c r="H460" i="21"/>
  <c r="H425" i="21"/>
  <c r="G289" i="21"/>
  <c r="G339" i="21"/>
  <c r="H339" i="21"/>
  <c r="H320" i="21"/>
  <c r="G320" i="21"/>
  <c r="G444" i="21"/>
  <c r="H444" i="21"/>
  <c r="G310" i="21"/>
  <c r="H297" i="21"/>
  <c r="G297" i="21"/>
  <c r="G321" i="21"/>
  <c r="H321" i="21"/>
  <c r="G375" i="21"/>
  <c r="H375" i="21"/>
  <c r="G407" i="21"/>
  <c r="H407" i="21"/>
  <c r="G343" i="21"/>
  <c r="G439" i="21"/>
  <c r="H439" i="21"/>
  <c r="G384" i="21"/>
  <c r="H319" i="21"/>
  <c r="G452" i="21"/>
  <c r="H344" i="21"/>
  <c r="G364" i="21"/>
  <c r="H394" i="21"/>
  <c r="G355" i="21"/>
  <c r="H421" i="21"/>
  <c r="H360" i="21"/>
  <c r="H345" i="21"/>
  <c r="H387" i="21"/>
  <c r="H408" i="21"/>
  <c r="H432" i="21"/>
  <c r="F304" i="21"/>
  <c r="G299" i="21"/>
  <c r="H393" i="21"/>
  <c r="H274" i="21"/>
  <c r="G433" i="21"/>
  <c r="G269" i="21"/>
  <c r="H333" i="21"/>
  <c r="H379" i="21"/>
  <c r="H327" i="21"/>
  <c r="G306" i="21"/>
  <c r="H256" i="21"/>
  <c r="G282" i="21"/>
  <c r="G403" i="21"/>
  <c r="G378" i="21"/>
  <c r="H254" i="21"/>
  <c r="H252" i="21"/>
  <c r="F325" i="21"/>
  <c r="F278" i="21"/>
  <c r="H370" i="21"/>
  <c r="H373" i="21"/>
  <c r="H374" i="21"/>
  <c r="F296" i="21"/>
  <c r="G304" i="21"/>
  <c r="H410" i="21"/>
  <c r="H329" i="21"/>
  <c r="G451" i="21"/>
  <c r="H288" i="21"/>
  <c r="G278" i="21"/>
  <c r="H365" i="21"/>
  <c r="G268" i="21"/>
  <c r="H361" i="21"/>
  <c r="H295" i="21"/>
  <c r="H290" i="21"/>
  <c r="G455" i="21"/>
  <c r="G443" i="21"/>
  <c r="G360" i="21"/>
  <c r="G314" i="21"/>
  <c r="H314" i="21"/>
  <c r="G346" i="21"/>
  <c r="H346" i="21"/>
  <c r="G338" i="21"/>
  <c r="H338" i="21"/>
  <c r="G395" i="21"/>
  <c r="H395" i="21"/>
  <c r="G250" i="21"/>
  <c r="H250" i="21"/>
  <c r="G324" i="21"/>
  <c r="H324" i="21"/>
  <c r="G271" i="21"/>
  <c r="H271" i="21"/>
  <c r="G286" i="21"/>
  <c r="H286" i="21"/>
  <c r="G381" i="21"/>
  <c r="H381" i="21"/>
  <c r="H326" i="21"/>
  <c r="G326" i="21"/>
  <c r="G377" i="21"/>
  <c r="H377" i="21"/>
  <c r="G318" i="21"/>
  <c r="G404" i="21"/>
  <c r="G457" i="21"/>
  <c r="H457" i="21"/>
  <c r="H322" i="21"/>
  <c r="G322" i="21"/>
  <c r="G353" i="21"/>
  <c r="H353" i="21"/>
  <c r="G311" i="21"/>
  <c r="H311" i="21"/>
  <c r="H401" i="21"/>
  <c r="G401" i="21"/>
  <c r="G448" i="21"/>
  <c r="H448" i="21"/>
  <c r="H342" i="21"/>
  <c r="G275" i="21"/>
  <c r="H275" i="21"/>
  <c r="G309" i="21"/>
  <c r="G392" i="21"/>
  <c r="H392" i="21"/>
  <c r="G434" i="21"/>
  <c r="H434" i="21"/>
  <c r="H383" i="21"/>
  <c r="G383" i="21"/>
  <c r="H420" i="21"/>
  <c r="G420" i="21"/>
  <c r="G449" i="21"/>
  <c r="H449" i="21"/>
  <c r="H427" i="21"/>
  <c r="F404" i="21"/>
  <c r="F318" i="21"/>
  <c r="G397" i="21"/>
  <c r="H397" i="21"/>
  <c r="H405" i="21"/>
  <c r="G405" i="21"/>
  <c r="G257" i="21"/>
  <c r="H257" i="21"/>
  <c r="G291" i="21"/>
  <c r="H273" i="21"/>
  <c r="H390" i="21"/>
  <c r="G429" i="21"/>
  <c r="H429" i="21"/>
  <c r="G292" i="21"/>
  <c r="H366" i="21"/>
  <c r="H415" i="21"/>
  <c r="H336" i="21"/>
  <c r="G413" i="21"/>
  <c r="H413" i="21"/>
  <c r="F292" i="21"/>
  <c r="H303" i="21"/>
  <c r="H357" i="21"/>
  <c r="G357" i="21"/>
  <c r="G422" i="21"/>
  <c r="H422" i="21"/>
  <c r="H335" i="21"/>
  <c r="G253" i="21"/>
  <c r="H253" i="21"/>
  <c r="G267" i="21"/>
  <c r="H267" i="21"/>
  <c r="G372" i="21"/>
  <c r="H372" i="21"/>
  <c r="G437" i="21"/>
  <c r="H437" i="21"/>
  <c r="G447" i="21"/>
  <c r="H447" i="21"/>
  <c r="H284" i="21"/>
  <c r="H441" i="21"/>
  <c r="H283" i="21"/>
  <c r="G283" i="21"/>
  <c r="G369" i="21"/>
  <c r="H369" i="21"/>
  <c r="G356" i="21"/>
  <c r="H356" i="21"/>
  <c r="G308" i="21"/>
  <c r="G296" i="21"/>
  <c r="H331" i="21"/>
  <c r="G331" i="21"/>
  <c r="G303" i="21"/>
  <c r="G293" i="21"/>
  <c r="H307" i="21"/>
  <c r="G307" i="21"/>
  <c r="G316" i="21"/>
  <c r="G325" i="21"/>
  <c r="H270" i="21"/>
  <c r="G270" i="21"/>
  <c r="G359" i="21"/>
  <c r="H359" i="21"/>
  <c r="H376" i="21"/>
  <c r="G376" i="21"/>
  <c r="G279" i="21"/>
  <c r="H279" i="21"/>
  <c r="H385" i="21"/>
  <c r="G385" i="21"/>
  <c r="G398" i="21"/>
  <c r="H398" i="21"/>
  <c r="J77" i="15"/>
  <c r="H181" i="21" s="1"/>
  <c r="G352" i="21"/>
  <c r="G197" i="21"/>
  <c r="G277" i="21"/>
  <c r="H328" i="21"/>
  <c r="F358" i="21"/>
  <c r="F360" i="21"/>
  <c r="H281" i="21" l="1"/>
  <c r="H309" i="21"/>
  <c r="H282" i="21"/>
  <c r="H287" i="21"/>
  <c r="H293" i="21"/>
  <c r="H278" i="21"/>
  <c r="H300" i="21"/>
  <c r="H310" i="21"/>
  <c r="H343" i="21"/>
  <c r="H404" i="21"/>
  <c r="H318" i="21"/>
  <c r="H294" i="21"/>
  <c r="H304" i="21"/>
  <c r="H302" i="21"/>
  <c r="H292" i="21"/>
  <c r="H291" i="21"/>
  <c r="H301" i="21"/>
  <c r="H325" i="21"/>
  <c r="H316" i="21"/>
</calcChain>
</file>

<file path=xl/sharedStrings.xml><?xml version="1.0" encoding="utf-8"?>
<sst xmlns="http://schemas.openxmlformats.org/spreadsheetml/2006/main" count="5380" uniqueCount="810">
  <si>
    <t xml:space="preserve"> 40MM MOTORS</t>
  </si>
  <si>
    <t>FLEXIBLE LIMIT ADJUSTER (Trade price only - no discounts apply)</t>
  </si>
  <si>
    <t>WHEEL FOR CHAIN 4.5 x 6mm</t>
  </si>
  <si>
    <t xml:space="preserve">ADJUSTABLE TOOL LT CSI (Trade price only - no discounts apply)    </t>
  </si>
  <si>
    <t>RODEO 300mm 230V 1000N (rear cable)</t>
  </si>
  <si>
    <t>ALTUS 60 RTS 55/17 3M White Cable</t>
  </si>
  <si>
    <t>MARINER 40/12 CSI RTS 2.5M White Cable</t>
  </si>
  <si>
    <t>OXIMO RTS 30/17 3M White Cable</t>
  </si>
  <si>
    <t>It is recommended that in-line connector housing 9015865 is used with all in-line connectors to meet the Australian standard AS/NZ 60335.1:2002</t>
  </si>
  <si>
    <t>WALL SWITCH RTS</t>
  </si>
  <si>
    <t>KEYPAD RTS 2 CHANNEL</t>
  </si>
  <si>
    <t>MOTOR CONTROLLER ACCESSORIES</t>
  </si>
  <si>
    <t>J4 RTS</t>
  </si>
  <si>
    <t>J4 6/24 RTS</t>
  </si>
  <si>
    <t>J4 10/24 RTS</t>
  </si>
  <si>
    <t>J4 18/24 RTS</t>
  </si>
  <si>
    <t>SMOOVE PURE FRAME</t>
  </si>
  <si>
    <t>SMOOVE SILVER FRAME</t>
  </si>
  <si>
    <t>SMOOVE BLACK FRAME</t>
  </si>
  <si>
    <t>MOTOR BRACKETS</t>
  </si>
  <si>
    <t>INTERMEDIATE BRACKETS</t>
  </si>
  <si>
    <t>50MM MOTORS</t>
  </si>
  <si>
    <t>PLUG END BRACKETS</t>
  </si>
  <si>
    <t>AMS</t>
  </si>
  <si>
    <t>AMS25</t>
  </si>
  <si>
    <t>CONES AND CONE COVERS</t>
  </si>
  <si>
    <t>RINGS AND LADDER GRIP</t>
  </si>
  <si>
    <t>40MM MOTORS</t>
  </si>
  <si>
    <t>SONESSE 40 3/30 RTS 3M White Cable</t>
  </si>
  <si>
    <t>SONESSE 40 RTS</t>
  </si>
  <si>
    <t>SONESSE 40 WT</t>
  </si>
  <si>
    <t>SONESSE 40 3/30 2.5M White Cable</t>
  </si>
  <si>
    <t>SONESSE 40 6/20 2.5M White Cable</t>
  </si>
  <si>
    <t>SONESSE 40 9/12 RTS 3M White Cable</t>
  </si>
  <si>
    <t>SONESSE 40 9/12 2.5M White Cable</t>
  </si>
  <si>
    <t>OXIMO 50 RTS</t>
  </si>
  <si>
    <t>WALL MOUNT RTS TRANSMITTERS</t>
  </si>
  <si>
    <t>UNIVERSALLY CONTROLLED RTS TRANSMITTERS</t>
  </si>
  <si>
    <t>MECHANICAL KEY SWITCHES FOR WT MOTORS</t>
  </si>
  <si>
    <t>WHEEL Ø 70mm OCTAGONAL TUBE</t>
  </si>
  <si>
    <t>CROWN Ø 70mm OCTAGONAL TUBE</t>
  </si>
  <si>
    <t>WHEEL ALUMINIUM Ø 70mm OCTAGONAL TUBE</t>
  </si>
  <si>
    <t xml:space="preserve">CROWN Ø 70mm  KEYWAY  Imbac </t>
  </si>
  <si>
    <t>WHEEL Ø 70mm KEYWAY  Imbac</t>
  </si>
  <si>
    <t>LW 25</t>
  </si>
  <si>
    <t xml:space="preserve">LS40 BRACKET 10mm SQUARE    </t>
  </si>
  <si>
    <t xml:space="preserve">HI PRO WHITE Cable 5M            </t>
  </si>
  <si>
    <t xml:space="preserve">HI PRO WHITE Cable 10M               </t>
  </si>
  <si>
    <t xml:space="preserve">STOP RING LOCKING              </t>
  </si>
  <si>
    <t xml:space="preserve">CONE 25/35 HEXAGONAL 5mm      </t>
  </si>
  <si>
    <t xml:space="preserve">CONE 25/35 - HEXA 6mm                   </t>
  </si>
  <si>
    <t xml:space="preserve">CONE 25/35 SQUARE 5mm         </t>
  </si>
  <si>
    <t xml:space="preserve">SHORT CONE HEXAGONAL 6                  </t>
  </si>
  <si>
    <t xml:space="preserve">SHORT CONE HEXAGONAL 5                  </t>
  </si>
  <si>
    <t xml:space="preserve">PLUG END SHAFT Ø 12mm            </t>
  </si>
  <si>
    <t xml:space="preserve">FTS ANTARES 70/17  2.5M Black Cable     </t>
  </si>
  <si>
    <t>OREA 60 RTS 100/12 3M White Cable</t>
  </si>
  <si>
    <t xml:space="preserve">OREA 60 RTS 85/17 3M White Cable                </t>
  </si>
  <si>
    <t xml:space="preserve">OREA 60 RTS 55/17 3M White Cable             </t>
  </si>
  <si>
    <t>LT 50</t>
  </si>
  <si>
    <t xml:space="preserve">TITAN 100/12 CSI  2.5M White Cable          </t>
  </si>
  <si>
    <t xml:space="preserve">TAURUS 120/12 CSI  2.5M White Cable         </t>
  </si>
  <si>
    <t xml:space="preserve">CROWN not required     </t>
  </si>
  <si>
    <t xml:space="preserve">WHEEL Ø 50mm x 2mm MADOPRON TUBE       </t>
  </si>
  <si>
    <t>ZINC PLUG END ANGLE BRACKET D12 PIN</t>
  </si>
  <si>
    <t>BEARING CTS 25 HD ULTIMATE</t>
  </si>
  <si>
    <t xml:space="preserve">BEARING CTS 25 FABER MINIMATIC / SOFTLINE </t>
  </si>
  <si>
    <t>1 CHANNEL BUSLINE TRANSMITTER</t>
  </si>
  <si>
    <t>RS485 RTS TRANSMITTER</t>
  </si>
  <si>
    <t>INDOOR RTS SENSORS</t>
  </si>
  <si>
    <t>OUTDOOR RTS SENSORS</t>
  </si>
  <si>
    <t>SURFACE BOX FOR INTEO (GREY)</t>
  </si>
  <si>
    <t>EOLIS WT SENSOR</t>
  </si>
  <si>
    <t>SOLIRIS WT SENSOR</t>
  </si>
  <si>
    <t>SOLIRIS SUN SENSOR</t>
  </si>
  <si>
    <t>1AC MOTOR CONTROLLER WALL MOUNT</t>
  </si>
  <si>
    <t>4AC MOTOR CONTROLLER WALL MOUNT</t>
  </si>
  <si>
    <t>4AC MOTOR CONTROLLER DIN RAIL MOUNT</t>
  </si>
  <si>
    <t xml:space="preserve">CROWN Ø 70mm GALV. KEYWAY  </t>
  </si>
  <si>
    <t xml:space="preserve">CROWN Ø 78mm DOHNER KEYWAY  </t>
  </si>
  <si>
    <t xml:space="preserve">LT 60  </t>
  </si>
  <si>
    <t xml:space="preserve">PLUG END Ø 8mm                  </t>
  </si>
  <si>
    <t>CTS 40mm BEARING FOR 50mm H/BX</t>
  </si>
  <si>
    <t xml:space="preserve">PLUG END FOR 40mm OCTAGONAL TUBE    </t>
  </si>
  <si>
    <t xml:space="preserve">ARIANE 6/32 RH 2.5M White Cable            </t>
  </si>
  <si>
    <t xml:space="preserve">JET 10/17 RH 2.5M White Cable              </t>
  </si>
  <si>
    <t xml:space="preserve">ATLAS 15/17 RH 2.5M White Cable           </t>
  </si>
  <si>
    <t xml:space="preserve">ATLAS 15/32 RH 2.5M White Cable            </t>
  </si>
  <si>
    <t xml:space="preserve">PLUG END Ø 63 WITHOUT SHAFT     </t>
  </si>
  <si>
    <t>CROWN Ø 40mm x 1.5mm ROUND TUBE</t>
  </si>
  <si>
    <t xml:space="preserve">NYLON BALL BORE Ø 12         </t>
  </si>
  <si>
    <t xml:space="preserve">HOLDER FOR NYLON BALL 9028665  </t>
  </si>
  <si>
    <t xml:space="preserve">ARIANE 6/17  2.5M White Cable            </t>
  </si>
  <si>
    <t>THREE POSITION TOGGLE SWITCH (Clipsal)</t>
  </si>
  <si>
    <t>TWO MOTOR COUPLING DEVICE</t>
  </si>
  <si>
    <t>CROWN Ø 40mm OCTAGONAL TUBE Imbac</t>
  </si>
  <si>
    <t>WHEEL Ø 40mm OCTAGONAL TUBE Imbac</t>
  </si>
  <si>
    <t>CROWN Ø 40mm OCTAGONAL TUBE  Deprat</t>
  </si>
  <si>
    <t>WHEEL Ø 40mm OCTAGONAL TUBE  Deprat</t>
  </si>
  <si>
    <t xml:space="preserve">CROWN Ø 50mm x 2mm MADOPRON TUBE       </t>
  </si>
  <si>
    <t xml:space="preserve">ALTUS 60 RTS 120/12 3M White Cable            </t>
  </si>
  <si>
    <t xml:space="preserve">COVER CTS 25/35               </t>
  </si>
  <si>
    <t xml:space="preserve">SHORT COVER CTS                         </t>
  </si>
  <si>
    <t xml:space="preserve">ALTUS 60 RTS 85/17 3M White Cable               </t>
  </si>
  <si>
    <t xml:space="preserve">HELIOS 30/17 2.5M White Cable               </t>
  </si>
  <si>
    <t xml:space="preserve">MARINER 40/17 2.5M White Cable             </t>
  </si>
  <si>
    <t>KEYGO 4 RTS (4 Channel)</t>
  </si>
  <si>
    <t>UNIVERSAL SLIM RECEIVER RTS - HIRSCHMANN PLUG</t>
  </si>
  <si>
    <t>M</t>
  </si>
  <si>
    <t>A</t>
  </si>
  <si>
    <t>CTS 40mm CONE FOR 50mm H/BX</t>
  </si>
  <si>
    <t>EOLIS RTS SENSOR</t>
  </si>
  <si>
    <t>SOLIRIS RTS SENSOR</t>
  </si>
  <si>
    <t>SUNIS RTS SENSOR</t>
  </si>
  <si>
    <t>INDOOR RTS RECEIVERS</t>
  </si>
  <si>
    <t>OUTDOOR RTS RECEIVERS</t>
  </si>
  <si>
    <t>MECHANICAL SWITCHES FOR WT MOTORS</t>
  </si>
  <si>
    <t>ELECTRONIC SWITCH/CONTROLLERS FOR WT MOTORS</t>
  </si>
  <si>
    <t xml:space="preserve">LS40 TO LT50  MOTOR HEAD ADAPTER   </t>
  </si>
  <si>
    <t xml:space="preserve">LS40 TO LT50  CROWN &amp; DRIVE SHAFT ADAPTER KIT       </t>
  </si>
  <si>
    <t xml:space="preserve">LV25 - B44          0.4/40  24V DC            </t>
  </si>
  <si>
    <t xml:space="preserve">LADDER GRIP - LADDER BRAID LOOP </t>
  </si>
  <si>
    <t>WHEEL FOR CD 25 4mm CHAIN</t>
  </si>
  <si>
    <t xml:space="preserve">CROWN Ø 85mm TUBE WITH CANALS  Imbac  </t>
  </si>
  <si>
    <t>OREA 50 RTS 6/17 3M White Cable</t>
  </si>
  <si>
    <t>OREA 50 RTS 10/17 3M White Cable</t>
  </si>
  <si>
    <t>LT 60 FTS  (Fabric Tension System)</t>
  </si>
  <si>
    <t>KEYRING RTS TRANSMITTERS</t>
  </si>
  <si>
    <t>SWITCHES FOR 24V DC MOTORS</t>
  </si>
  <si>
    <t>POWER SUPPLIES FOR 24V DC MOTORS</t>
  </si>
  <si>
    <t>RTS CONTROLLERS / POWER SUPPLIES FOR 24V DC MOTORS</t>
  </si>
  <si>
    <t xml:space="preserve">GUIDE FLANGE Ø 63mm, exterior diameter Ø 160mm    </t>
  </si>
  <si>
    <t xml:space="preserve">OXIMO RTS 20/17 3M White Cable      </t>
  </si>
  <si>
    <t xml:space="preserve">OXIMO RTS 40/17 3M White Cable      </t>
  </si>
  <si>
    <t xml:space="preserve">ALTUS 50 RTS 25/17 3M White Cable          </t>
  </si>
  <si>
    <t>ALTUS 50 RTS 30/17 3M White Cable</t>
  </si>
  <si>
    <t>ZINC PLUG END ANGLE BRACKET D12 Pin</t>
  </si>
  <si>
    <t>METEOR 20/17 CSI RTS 2.5M White Cable</t>
  </si>
  <si>
    <t>VECTRAN 50/12 CSI RTS 2.5M White Cable</t>
  </si>
  <si>
    <t xml:space="preserve">TITAN 100/12  2.5M White Cable              </t>
  </si>
  <si>
    <t xml:space="preserve">VEGA 60/12  2.5M White Cable                </t>
  </si>
  <si>
    <t xml:space="preserve">ATLAS 15/32 2.5M White Cable               </t>
  </si>
  <si>
    <t xml:space="preserve">GEMINI 25/17 2.5M White Cable              </t>
  </si>
  <si>
    <t>ANTARES 70/17 CSI  2.5M White Cable</t>
  </si>
  <si>
    <t xml:space="preserve">ARIANE 6/32 2.5M White Cable               </t>
  </si>
  <si>
    <t xml:space="preserve">JET 10/17 2.5M White Cable                  </t>
  </si>
  <si>
    <t xml:space="preserve">ATLAS 15/17  2.5M White Cable              </t>
  </si>
  <si>
    <t>JET 10/54 3M White Cable</t>
  </si>
  <si>
    <t>ALTUS 50 RTS 10/54 3M White Cable</t>
  </si>
  <si>
    <t>CROWN Ø 63mm GALV. KEYWAY TUBE  Issey</t>
  </si>
  <si>
    <t>WHEEL Ø 63mm GALV. KEYWAY TUBE  Issey</t>
  </si>
  <si>
    <t>WHEEL Ø 65mm GALV. KEYWAY TUBE  Sunmaster</t>
  </si>
  <si>
    <t>CROWN Ø 65mm GALV. KEYWAY TUBE  Sunmaster</t>
  </si>
  <si>
    <t>FIXING POINT BRACKET</t>
  </si>
  <si>
    <t>EXTENSION SHAFT SHORT 220mm</t>
  </si>
  <si>
    <t>EXTENSION SHAFT LONG 330mm</t>
  </si>
  <si>
    <t>LINKEO 2    200mm stroke   24V DC  silver</t>
  </si>
  <si>
    <t>LINKEO 2    250mm stroke   24V DC  silver</t>
  </si>
  <si>
    <t>LINKEO 2    200mm stroke   230V AC  silver</t>
  </si>
  <si>
    <t>LINKEO 2    250mm stroke   230V AC  silver</t>
  </si>
  <si>
    <t>WHEEL Ø 40mm x 1.5mm ROUND TUBE</t>
  </si>
  <si>
    <t>CROWN not required</t>
  </si>
  <si>
    <t>HIGH LOAD BRACKET 50/60mm</t>
  </si>
  <si>
    <t xml:space="preserve">SQUARE BRACKET WITH MULTIPLE FIXING POINT </t>
  </si>
  <si>
    <t>CENTRALIS DC IB</t>
  </si>
  <si>
    <t>POWER 2.7DC</t>
  </si>
  <si>
    <t>DC RTS RECEIVER</t>
  </si>
  <si>
    <t>INTEGRATED RECEIVER</t>
  </si>
  <si>
    <t>OREA 50 WT 40/17 3M White Cable</t>
  </si>
  <si>
    <t xml:space="preserve">NYLON STRAP 20mm WIDE - Sold per metre </t>
  </si>
  <si>
    <t xml:space="preserve">ALTUS 50  RTS </t>
  </si>
  <si>
    <t xml:space="preserve">ALTUS 50 RTS RH </t>
  </si>
  <si>
    <t xml:space="preserve">ALTUS 60 RTS </t>
  </si>
  <si>
    <t>OREA 50 RTS</t>
  </si>
  <si>
    <t xml:space="preserve">OREA 60 RTS  </t>
  </si>
  <si>
    <t>OREA 50 WT</t>
  </si>
  <si>
    <t>LT 60  CSI  (Manual Override)</t>
  </si>
  <si>
    <t>CLIP 51 x 57 EXTERNAL</t>
  </si>
  <si>
    <t>CLIP 51 x 57 INTERNAL</t>
  </si>
  <si>
    <t>HEXAGONAL 7mm</t>
  </si>
  <si>
    <t>SHAFT ADAPTERS</t>
  </si>
  <si>
    <t>ROUND GROOVE 14 x 3.4</t>
  </si>
  <si>
    <t xml:space="preserve">ANGLE MOTOR BRACKET       </t>
  </si>
  <si>
    <t xml:space="preserve">HEADRAIL ADAPTER HD ULTIMATE  </t>
  </si>
  <si>
    <t>HEADRAIL ADAPTER FABER MINIMATIC</t>
  </si>
  <si>
    <t xml:space="preserve">HEADRAIL ADAPTER FABER SOFTLINE </t>
  </si>
  <si>
    <t xml:space="preserve">HEADRAIL ADAPTER B.I.G          </t>
  </si>
  <si>
    <t>HEADRAIL ADAPTER VEROSOL PLEATED</t>
  </si>
  <si>
    <t xml:space="preserve">SHAFT ADAPTER HEXAGONAL 5mm   </t>
  </si>
  <si>
    <t xml:space="preserve">SHAFT ADAPTER SQUARE 5mm      </t>
  </si>
  <si>
    <t xml:space="preserve">SHAFT ADAPTER HEXAGONAL 6mm  </t>
  </si>
  <si>
    <t xml:space="preserve">LONG SHAFT ADAPTER  HEXAGONAL 5mm  </t>
  </si>
  <si>
    <t>LONG SHAFT ADAPTER SQUARE 5mm</t>
  </si>
  <si>
    <t xml:space="preserve">LONG SHAFT ADAPTER  HEXAGONAL 6mm  </t>
  </si>
  <si>
    <t xml:space="preserve">ADAPTER HEXA 7/HEXA 7          </t>
  </si>
  <si>
    <t>SENSORS FOR WT MOTORS</t>
  </si>
  <si>
    <t>WHEEL Ø 70mm ROCHLING, PERMA, TURNILS</t>
  </si>
  <si>
    <t>BEARINGS</t>
  </si>
  <si>
    <t>TEST LEADS AND LIMIT ADJUSTERS</t>
  </si>
  <si>
    <t>WHEEL Ø 78mm DOHNER KEYWAY Aluxor / Issey</t>
  </si>
  <si>
    <t>CROWN Ø 78mm DOHNER KEYWAY Aluxor / Issey</t>
  </si>
  <si>
    <t>ZINC INTERMEDIATE BRACKET</t>
  </si>
  <si>
    <t xml:space="preserve">ZINC ANGLE MOTOR BRACKET          </t>
  </si>
  <si>
    <t xml:space="preserve">ANGLE MOTOR BRACKET </t>
  </si>
  <si>
    <t>ZINC PLUG END ANGLE BRACKET D10 Pin</t>
  </si>
  <si>
    <t>BRACKET WITH 10mm SQUARE STUD</t>
  </si>
  <si>
    <t xml:space="preserve">RH BRACKET WITH 10mm STUD  </t>
  </si>
  <si>
    <t>BRACKET - WITH 4 FIXING HOLES</t>
  </si>
  <si>
    <t>PLUG END Ø 50 WITH Ø 10mm SHAFT</t>
  </si>
  <si>
    <t xml:space="preserve">PLUG END Ø 50 WITH Ø 12mm SHAFT </t>
  </si>
  <si>
    <t>PLUG END Ø 50 WITHOUT SHAFT</t>
  </si>
  <si>
    <t>SPRING LOADED PLUG END PIN Ø 12</t>
  </si>
  <si>
    <t xml:space="preserve">RING 25/35 HEXAGONAL 5mm  </t>
  </si>
  <si>
    <t xml:space="preserve">RING 25/35 HEXAGONAL 6mm  </t>
  </si>
  <si>
    <t xml:space="preserve">RING 25/35 SQUARE 5mm     </t>
  </si>
  <si>
    <t>WHEEL Ø  78mm DOHNER ROUND KEYWAY  Turnils</t>
  </si>
  <si>
    <t xml:space="preserve">WHEEL Ø 85mm TUBE WITH CANALS  Imbac  </t>
  </si>
  <si>
    <t xml:space="preserve">CROWN Ø 85mm DOHNER KEYWAY TUBE  Issey </t>
  </si>
  <si>
    <t>WHEEL Ø 85mm DOHNER KEYWAY TUBE  Issey</t>
  </si>
  <si>
    <t xml:space="preserve">RTS/ILT WHITE Cable 10M       </t>
  </si>
  <si>
    <t xml:space="preserve">LW25 - B83         0.8/30   24V DC          </t>
  </si>
  <si>
    <t xml:space="preserve">LW25 - B44         0.4/40   24V DC       </t>
  </si>
  <si>
    <t xml:space="preserve">RTS/ILT WHITE Cable 3M        </t>
  </si>
  <si>
    <t xml:space="preserve">RTS/ILT WHITE Cable 5M        </t>
  </si>
  <si>
    <t>DRY CONTACT RECEIVER</t>
  </si>
  <si>
    <t>CENTRALIS LIGHT OUTDOOR RECEIVER RTS</t>
  </si>
  <si>
    <t xml:space="preserve">ALTUS 50 RTS 10/17 3M White Cable  </t>
  </si>
  <si>
    <t xml:space="preserve">ALTUS 50 RTS 10/32 5M White Cable  </t>
  </si>
  <si>
    <t>ALTUS 50 RTS 15/17 3M White Cable</t>
  </si>
  <si>
    <t xml:space="preserve">KIT LT CSI BRACKET </t>
  </si>
  <si>
    <t xml:space="preserve">SHORT EYE OUTLET 60mm          </t>
  </si>
  <si>
    <t xml:space="preserve">LONG EYE OUTLET 165mm          </t>
  </si>
  <si>
    <t xml:space="preserve">SPRING LOADED SURFACE MOUNTED KEY SWITCH      </t>
  </si>
  <si>
    <t>CROWN Ø 65mm GALV KEYWAY TUBE  Issey, Sunmaster</t>
  </si>
  <si>
    <t>WHEEL Ø 65mm GALV. KEYWAY TUBE  Issey, Sunmaster</t>
  </si>
  <si>
    <t xml:space="preserve">CROWN Ø 70mm ALUM. KEYWAY   Perma, HD, Turnils     </t>
  </si>
  <si>
    <t xml:space="preserve">WHEEL Ø 70mm ALUM. KEYWAY  Perma, HD, Turnils      </t>
  </si>
  <si>
    <t>CROWN Ø 70mm KEYWAY TUBE  Franciaflex</t>
  </si>
  <si>
    <t>WHEEL Ø 70mm KEYWAY TUBE  Franciaflex</t>
  </si>
  <si>
    <t>POWER 1X2.5DC RTS</t>
  </si>
  <si>
    <t xml:space="preserve">VECTRAN 50/12 2.5M White Cable             </t>
  </si>
  <si>
    <t xml:space="preserve">ARIANE 6/17 RH 2.5M White Cable          </t>
  </si>
  <si>
    <t xml:space="preserve">FTS CONTROLLER             </t>
  </si>
  <si>
    <t>UNIVERSAL SLIM RECEIVER RTS - CABLE</t>
  </si>
  <si>
    <t>THERMOSUNIS INDOOR WIREFREE RTS</t>
  </si>
  <si>
    <t>CENTRALIS RECEIVER INDOOR RTS (Flush Mount)</t>
  </si>
  <si>
    <t>SURFACE BOX FOR CENTRALIS INDOOR RECEIVER</t>
  </si>
  <si>
    <t>CENTRALIS RECEIVER INDOOR RTS VENETIAN (Flush Mount)</t>
  </si>
  <si>
    <t xml:space="preserve">CENTRALIS UNO RTS                       </t>
  </si>
  <si>
    <t>CENTRALIS LIGHT INDOOR RECEIVER RTS</t>
  </si>
  <si>
    <t xml:space="preserve">MOTOR BRACKET                </t>
  </si>
  <si>
    <t xml:space="preserve">PLUG END BRACKET  Ø 8mm PIN  </t>
  </si>
  <si>
    <t xml:space="preserve">INTERMEDIATE BRACKET KIT      </t>
  </si>
  <si>
    <t>ALTUS 50 RTS 40/17 3M White Cable</t>
  </si>
  <si>
    <t>ALTUS 50 RTS 50/12 3M White Cable</t>
  </si>
  <si>
    <t xml:space="preserve">GEMINI 25/17 CSI 2.5M White Cable       </t>
  </si>
  <si>
    <t xml:space="preserve">MARINER 40/17 CSI 2.5M White Cable       </t>
  </si>
  <si>
    <t xml:space="preserve">HI PRO WHITE Cable 2.5M       </t>
  </si>
  <si>
    <t xml:space="preserve">CRANK HANDLE 1.25M WITH HOOK   </t>
  </si>
  <si>
    <t xml:space="preserve">CRANK HANDLE 2M WITH HOOK      </t>
  </si>
  <si>
    <t>CRANK INVISIBLE BOX OUTLET 1.25M  (to suit 9685122)</t>
  </si>
  <si>
    <t xml:space="preserve">FTS STRAP FIXING BLOCK         </t>
  </si>
  <si>
    <t xml:space="preserve">OREA 50 RTS 25/17 3M White Cable  </t>
  </si>
  <si>
    <t>OREA 50 RTS 35/17 3M White Cable</t>
  </si>
  <si>
    <t xml:space="preserve">OREA 50 RTS 40/17 3M White Cable           </t>
  </si>
  <si>
    <t>CROWN Ø  78mm DOHNER ROUND KEYWAY  Turnils</t>
  </si>
  <si>
    <t xml:space="preserve">LT 50  RH </t>
  </si>
  <si>
    <t>FIXED UP SPRING DOWN SURFACE MOUNTED KEY SWITCH</t>
  </si>
  <si>
    <t xml:space="preserve">FIXED UP SPRING DOWN FLUSH MOUNTED KEY SWITCH  </t>
  </si>
  <si>
    <t xml:space="preserve">SPRING LOADED FLUSH MOUNTED KEY SWITCH   </t>
  </si>
  <si>
    <t xml:space="preserve">RTS/ILT BLACK Cable 3M              </t>
  </si>
  <si>
    <t>LINKEO 2</t>
  </si>
  <si>
    <t xml:space="preserve">HI PRO BLACK Cable 10M               </t>
  </si>
  <si>
    <t xml:space="preserve">CROWN TUBE Ø 102 x 2mm  ROUND TUBE                 </t>
  </si>
  <si>
    <t>WHEEL ALUMINIUM Ø 102 x 2mm ROUND  TUBE</t>
  </si>
  <si>
    <t>INTERMEDIATE BRACKET KIT (9410639+9146011+1781018)</t>
  </si>
  <si>
    <t xml:space="preserve">PLUG END Ø 40mm WITHOUT SHAFT     </t>
  </si>
  <si>
    <t xml:space="preserve">PLUG END SHAFT Ø 12mm     </t>
  </si>
  <si>
    <t>ALTUS 50 RTS RH 6/17 3M Black Cable</t>
  </si>
  <si>
    <t>ALTUS 50 RTS RH 6/32 3M White Cable</t>
  </si>
  <si>
    <t>ALTUS 50 RTS RH 15/17 3M Black Cable</t>
  </si>
  <si>
    <t>ALTUS 50 RTS RH 15/32 3M White Cable</t>
  </si>
  <si>
    <t>ALTUS 50 RTS 6/17 3M White Cable</t>
  </si>
  <si>
    <t xml:space="preserve">FTS GEMINI 25/17  2.5M Black Cable         </t>
  </si>
  <si>
    <t>ALTUS 50 RTS 6/32 5M White Cable</t>
  </si>
  <si>
    <t>WHEEL Ø 50 x 1.5 mm ROUND TUBE</t>
  </si>
  <si>
    <t xml:space="preserve">WHEEL Ø 50mm WITH EXTERNAL KEYWAY          </t>
  </si>
  <si>
    <t xml:space="preserve">CROWN Ø 60 x 1.5mm ROUND TUBE    </t>
  </si>
  <si>
    <t xml:space="preserve">WHEEL Ø 60 x 1.5mm ROUND TUBE    </t>
  </si>
  <si>
    <t xml:space="preserve">CROWN Ø 60mm OCTAGONAL TUBE      </t>
  </si>
  <si>
    <t xml:space="preserve">WHEEL Ø 60mm OCTAGONAL TUBE      </t>
  </si>
  <si>
    <t xml:space="preserve">CROWN Ø 63 x 1.5mm ROUND TUBE (adapt. LT50/60)     </t>
  </si>
  <si>
    <t xml:space="preserve">WHEEL Ø 63 x 1.5mm ROUND TUBE   </t>
  </si>
  <si>
    <t xml:space="preserve">INVISIBLE CARDAN  (to suit 9685140)             </t>
  </si>
  <si>
    <t xml:space="preserve">CARDAN HEXA 7/HEXA 7           </t>
  </si>
  <si>
    <t xml:space="preserve">DOUBLE CARDAN                  </t>
  </si>
  <si>
    <t>RODEO</t>
  </si>
  <si>
    <t>LV 25</t>
  </si>
  <si>
    <t>OREA 50 RTS 50/12 3M White Cable</t>
  </si>
  <si>
    <t xml:space="preserve">OXIMO RTS 10/17 3M White Cable      </t>
  </si>
  <si>
    <t xml:space="preserve">OXIMO RTS 15/17 3M White Cable      </t>
  </si>
  <si>
    <t xml:space="preserve">TAURUS 120/12  2.5M White Cable             </t>
  </si>
  <si>
    <t xml:space="preserve">VEGA 60/12 CSI  2.5M White Cable           </t>
  </si>
  <si>
    <t xml:space="preserve">FTS ORION 55/17  2.5M Black Cable     </t>
  </si>
  <si>
    <t>4DC MOTOR CONTROLLER WALL MOUNT</t>
  </si>
  <si>
    <t>ANIMEO SCREWDRIVER</t>
  </si>
  <si>
    <t xml:space="preserve">PLUG END Ø 78 WITHOUT SHAFT     </t>
  </si>
  <si>
    <t xml:space="preserve">STOP RING 6mm HEX/5mm SQUARE SHAFT </t>
  </si>
  <si>
    <t>J4 WT</t>
  </si>
  <si>
    <t>J4 6/24 WT</t>
  </si>
  <si>
    <t>J4 10/24 WT</t>
  </si>
  <si>
    <t>J4 18/24 WT</t>
  </si>
  <si>
    <t>ONDEIS RAIN SENSOR</t>
  </si>
  <si>
    <t>DECOFLEX 1 CHANNEL BLACK</t>
  </si>
  <si>
    <t>DECOFLEX 1 CHANNEL WHITE</t>
  </si>
  <si>
    <t>DECOFLEX 5 CHANNEL BLACK</t>
  </si>
  <si>
    <t>DECOFLEX 5 CHANNEL WHITE</t>
  </si>
  <si>
    <t>SONESSE 40 CROWN &amp; WHEEL Ø 40mm ROUND TUBE</t>
  </si>
  <si>
    <t>KEYTIS 2 RTS (2 Channel)</t>
  </si>
  <si>
    <t>KEYTIS 4 RTS (4 Channel)</t>
  </si>
  <si>
    <t>BRACKET 48mm SADDLE</t>
  </si>
  <si>
    <t xml:space="preserve">HI PRO BLACK Cable 2.5M               </t>
  </si>
  <si>
    <t>CSI WHITE Cable 2.5M</t>
  </si>
  <si>
    <t xml:space="preserve">RTS/ILT WHITE Cable 3M FITTED WITH HIRSCHMANN CONNECTORS </t>
  </si>
  <si>
    <t>HI PRO WHITE Cable 2.5M WITH HIRSCHMANN CONNECTORS</t>
  </si>
  <si>
    <t>SOLIRIS MOD/VAR SLIM RECEIVER RTS - CABLE</t>
  </si>
  <si>
    <t>SOLIRIS MOD/VAR SLIM RECEIVER RTS - HIRSCHMANN PLUG</t>
  </si>
  <si>
    <t>2AC MOTOR CONTROLLER WALL MOUNT</t>
  </si>
  <si>
    <t>SONESSE 40 6/20 RTS 3M White Cable</t>
  </si>
  <si>
    <t>WHEEL Ø 62 x 2.0mm HD ROUND TUBE</t>
  </si>
  <si>
    <t>CROWN Ø 62 x 2.0mm HD ROUND TUBE</t>
  </si>
  <si>
    <t>CROWN Ø 85mm DOHNER KEYWAY TUBE Issey</t>
  </si>
  <si>
    <t>BATTERY LITHIUM 3V CR2430 FOR TELIS, CENTRALIS RTS, SITUO RTS, SMOOVE RTS</t>
  </si>
  <si>
    <t>IN-LINE CONNECTOR HOUSING (Trade price only - no discounts apply)</t>
  </si>
  <si>
    <t>CD25 114.8</t>
  </si>
  <si>
    <t>LIGHTING RTS RECEIVERS</t>
  </si>
  <si>
    <t>OREA 50 RTS 15/17 3M White Cable</t>
  </si>
  <si>
    <t>LIGHTING IN-WALL RECEIVER RTS</t>
  </si>
  <si>
    <t>ALUMINIUM WHEEL LT60 DOHNER</t>
  </si>
  <si>
    <t>Roll up 28 RTS MOTORS</t>
  </si>
  <si>
    <t>ROLL UP 28 CROWN ACMEDA S45</t>
  </si>
  <si>
    <t>ROLL UP 28 WHEEL ACMEDA S45</t>
  </si>
  <si>
    <t>ROLL UP 28 CROWN 40MM</t>
  </si>
  <si>
    <t>ROLL UP 28 WHEEL 40MM</t>
  </si>
  <si>
    <t>ACMEDA M40 WHEEL</t>
  </si>
  <si>
    <t>ACMEDA M40 CROWN</t>
  </si>
  <si>
    <t>ACMEDA M40 MOTOR DISC ADAPTER</t>
  </si>
  <si>
    <t>SMOOVE DOUBLE PURE FRAME</t>
  </si>
  <si>
    <t>SMOOVE LIGHT BAMBOO FRAME</t>
  </si>
  <si>
    <t>SMOOVE AMBER BAMBOO FRAME</t>
  </si>
  <si>
    <t>SMOOVE CHERRY FRAME</t>
  </si>
  <si>
    <t>SMOOVE WALNUT FRAME</t>
  </si>
  <si>
    <t xml:space="preserve">HI PRO BLACK Cable 5M               </t>
  </si>
  <si>
    <t>TILT &amp; LIFT 25 RTS</t>
  </si>
  <si>
    <t>12V BATTERY TUBE ( 8 AA LITHIUM) + CLIPS</t>
  </si>
  <si>
    <t xml:space="preserve"> 8 AA LITHIUM BATTERIES</t>
  </si>
  <si>
    <t>WALL MOUNT CLIPS FOR BATTERY TUBE</t>
  </si>
  <si>
    <t>25 CM Y CABLE FOR DUAL BATTERY TUBE</t>
  </si>
  <si>
    <t>120CM EXTENSION CABLE FOR BATTERY TUBE</t>
  </si>
  <si>
    <t>25CM EXTENSION CABLE FOR BATTERY TUBE</t>
  </si>
  <si>
    <t>240CM EXTENSION CABLE FOR BATTERY TUBE</t>
  </si>
  <si>
    <t>12V AC/DC POWER SUPPLY FOR WIREFREE RANGE</t>
  </si>
  <si>
    <t>Order Multiple</t>
  </si>
  <si>
    <t>Electronics</t>
  </si>
  <si>
    <t>Accessories</t>
  </si>
  <si>
    <t>Roller Blinds</t>
  </si>
  <si>
    <t>Roman, Cellular &amp; Venetian Blinds</t>
  </si>
  <si>
    <t>Awnings</t>
  </si>
  <si>
    <t>External Venetain Blinds</t>
  </si>
  <si>
    <t>Fabric Tension Systems</t>
  </si>
  <si>
    <t>Roller Shutters</t>
  </si>
  <si>
    <t>Window Openers</t>
  </si>
  <si>
    <t>•</t>
  </si>
  <si>
    <t xml:space="preserve">LS40 3/30  2.5M White Cable     </t>
  </si>
  <si>
    <t>External Screens</t>
  </si>
  <si>
    <t>Item Number</t>
  </si>
  <si>
    <t>Item Description</t>
  </si>
  <si>
    <t>TIMER REMOTES</t>
  </si>
  <si>
    <t>16 CHANNEL REMOTES</t>
  </si>
  <si>
    <t>SMOOVE WALL MOUNT RTS TRANSMITTERS</t>
  </si>
  <si>
    <t>SMOOVE ORIGIN IB PURE (see above for Frame Options)</t>
  </si>
  <si>
    <t>SMOOVE UNO IB+ PURE (see above for Frame Options)</t>
  </si>
  <si>
    <t>ROLL UP 28 RTS ELECTRONICS</t>
  </si>
  <si>
    <t>SUNIS INDOOR WIREFREE RTS</t>
  </si>
  <si>
    <t xml:space="preserve">EOLIS 3D SENSOR WHITE </t>
  </si>
  <si>
    <t xml:space="preserve">EOLIS 3D SENSOR CREAM </t>
  </si>
  <si>
    <t xml:space="preserve">EOLIS 3D SENSOR BLACK </t>
  </si>
  <si>
    <t>Pricing Code</t>
  </si>
  <si>
    <t>Crowns &amp; Wheels</t>
  </si>
  <si>
    <t>CROWN Ø 70mm OCTAGONAL TUBE  (use with 9707026)</t>
  </si>
  <si>
    <t>WHEEL Ø 70mm ALUM. KEYWAY  Perma, HD, Turnils</t>
  </si>
  <si>
    <t>CROWN Ø 70mm ALUM. KEYWAY   Perma, HD, Turnils  (use with 9707026)</t>
  </si>
  <si>
    <t>Concept 25</t>
  </si>
  <si>
    <t xml:space="preserve"> HEADRAIL ADAPTERS</t>
  </si>
  <si>
    <t>CD 25 MANUAL ACCESSORIES</t>
  </si>
  <si>
    <t>ROMAN BLIND ACCESSORIES</t>
  </si>
  <si>
    <t>CTS 40 BRACKET</t>
  </si>
  <si>
    <t>EVB ACCESSORIES</t>
  </si>
  <si>
    <t>FTS ACCESSORIES</t>
  </si>
  <si>
    <t>ACCESSORIES FOR CONTROLS</t>
  </si>
  <si>
    <t>POWER CABLES</t>
  </si>
  <si>
    <t>UNIVERSAL TAILS</t>
  </si>
  <si>
    <t>50/60MM MOTOR CABLES</t>
  </si>
  <si>
    <t>Discount off RRP %</t>
  </si>
  <si>
    <t>FTS HIGH LOAD PLUG END BRACKET</t>
  </si>
  <si>
    <t>12mm SQUARE ADAPTER</t>
  </si>
  <si>
    <t>UNIVERSAL TAIL WITH INLINE CONNECTOR WHITE CABLE 2.3M</t>
  </si>
  <si>
    <t>UNIVERSAL TAIL WITH INLINE CONNECTOR WHITE CABLE 5M</t>
  </si>
  <si>
    <t>UNIVERSAL TAIL WITH INLINE CONNECTOR WHITE CABLE 10M</t>
  </si>
  <si>
    <t>Cost per additional metre over 10 metres (Made to order - minimum 2 week turnaround)</t>
  </si>
  <si>
    <t>RTS/ILT WHITE CABLE 3M with inline connector &amp; 3 pin plug</t>
  </si>
  <si>
    <t xml:space="preserve">HI PRO BLACK Cable 2.5M with inline connector </t>
  </si>
  <si>
    <t xml:space="preserve">HI PRO WHITE Cable 2.5M with inline connector </t>
  </si>
  <si>
    <t xml:space="preserve">RTS/ILT BLACK Cable 2.5M with inline connector </t>
  </si>
  <si>
    <t xml:space="preserve">RTS/ILT WHITE Cable 2.5M with inline connector </t>
  </si>
  <si>
    <t xml:space="preserve">CSI White Cable 2.5M with inline connector </t>
  </si>
  <si>
    <t>HIRSCHMANN CONNECTOR FOR TAIL (Male with Female Pins)</t>
  </si>
  <si>
    <t>HIRSCHMANN CONNECTOR FOR MOTOR (Female with Male Pins)</t>
  </si>
  <si>
    <t>SONESSE 40 3/30 2.5M White Cable with inline connector</t>
  </si>
  <si>
    <t>SONESSE 40 6/20 2.5M White Cable with inline connector</t>
  </si>
  <si>
    <t>SONESSE 40 9/12 2.5M White Cable with inline Connector</t>
  </si>
  <si>
    <t>SONESSE 40 3/30 RTS 3M White Cable with inline connector</t>
  </si>
  <si>
    <t>SONESSE 40 6/20 RTS 3M White Cable with inline connector</t>
  </si>
  <si>
    <t>SONESSE 40 9/12 RTS 3M White Cable with inline connector</t>
  </si>
  <si>
    <t xml:space="preserve">LS40 3/30  2.5M White Cable  with inline connector    </t>
  </si>
  <si>
    <t>OREA 60 RTS 120/12 3M White Cable</t>
  </si>
  <si>
    <t>BEARING CTS25 VERSARAIL EASY UP</t>
  </si>
  <si>
    <t>INLINE CONNECTOR ADAPTER</t>
  </si>
  <si>
    <t>VERTICAL BOX WITH EYE OUTLET</t>
  </si>
  <si>
    <t>GEIGER EYE OUTLET L=100mm</t>
  </si>
  <si>
    <t>ABS WHEELS</t>
  </si>
  <si>
    <t>RIGHT ABS WHEEL</t>
  </si>
  <si>
    <t>LEFT ABS WHEEL</t>
  </si>
  <si>
    <t>LEFT ABS WHEEL - HIGH TORQUE</t>
  </si>
  <si>
    <t>RIGHT ABS WHEEL - HIGH TORQUE</t>
  </si>
  <si>
    <t>STOP WHEEL</t>
  </si>
  <si>
    <t xml:space="preserve">COLLAR Ø 16mm </t>
  </si>
  <si>
    <t>INTERMEDIATE SHAFT</t>
  </si>
  <si>
    <t>SCREWS - LT50 ONLY (PACK OF 100)</t>
  </si>
  <si>
    <t>STOP RING</t>
  </si>
  <si>
    <t>WHEEL Ø 65mm GALV. KEYWAY TUBE  Issey Sunmaster</t>
  </si>
  <si>
    <t>CROWN Ø 65mm GALV. KEYWAY TUBE  Issey Sunmaster</t>
  </si>
  <si>
    <t>E</t>
  </si>
  <si>
    <t>Discount Amount</t>
  </si>
  <si>
    <t>ND</t>
  </si>
  <si>
    <t>NO DISCOUNT</t>
  </si>
  <si>
    <t>Discount</t>
  </si>
  <si>
    <t>ROLL UP 28 WT WITH PIN</t>
  </si>
  <si>
    <t>ROLL UP 28 WT WITH EARS</t>
  </si>
  <si>
    <t>ROLL UP 28 WT WITH STAR HOLE</t>
  </si>
  <si>
    <t>SONESSE 50 10/28 3M White Cable</t>
  </si>
  <si>
    <t>SONESSE 50 15/17 3M White Cable</t>
  </si>
  <si>
    <t>SONESSE 50 RTS 15/17 3M White Cable</t>
  </si>
  <si>
    <t>SONESSE 50 RTS 10/28 3M White Cable</t>
  </si>
  <si>
    <t>SONESSE 50 RS485 10/28 3M White Cable</t>
  </si>
  <si>
    <t>SONESSE 50 RS485 15/17 3M White Cable</t>
  </si>
  <si>
    <t>SMOOVE WALL MOUNT FRAMES</t>
  </si>
  <si>
    <t>ALTUS 40 RTS 3/30 3M White Cable</t>
  </si>
  <si>
    <t>ALTUS 40 RTS 3/30 3M White Cable with inline connector</t>
  </si>
  <si>
    <t>WO</t>
  </si>
  <si>
    <t xml:space="preserve">LS40 4/16  2.5M White Cable     </t>
  </si>
  <si>
    <t xml:space="preserve">LS40 4/16  2.5M White Cable  with inline connector       </t>
  </si>
  <si>
    <t xml:space="preserve">LS40 13/10  2.5M White Cable       </t>
  </si>
  <si>
    <t xml:space="preserve">LS40 13/10  2.5M White Cable  with inline connector         </t>
  </si>
  <si>
    <t>Window Opener Motors</t>
  </si>
  <si>
    <t>TELIS 6 CHRONIS RTS PURE (6 Channel)</t>
  </si>
  <si>
    <t>TELIS 6 CHRONIS RTS SILVER (6 Channel)</t>
  </si>
  <si>
    <t>TELIS 16 RTS PURE (16 Channel)</t>
  </si>
  <si>
    <t>TELIS 16 RTS SILVER (16 Channel)</t>
  </si>
  <si>
    <t>DOUBLE CARDAN WITH EYE OUTLET   (350mm)</t>
  </si>
  <si>
    <t>UNIVERSAL TAIL WHITE CABLE (PER ADDITIONAL METRE)</t>
  </si>
  <si>
    <t>ALTUS 40 RTS 13/10 3M White Cable</t>
  </si>
  <si>
    <t>ALTUS 40 RTS 13/10 3M White Cable with inline connector</t>
  </si>
  <si>
    <t>SONESSE 50 RTS RH 6/17 3M White Cable</t>
  </si>
  <si>
    <t xml:space="preserve">SONESSE 50 WT </t>
  </si>
  <si>
    <t>SONESSE 50 RTS</t>
  </si>
  <si>
    <t>SONESSE 50 RS485</t>
  </si>
  <si>
    <t>SMOOVE ORIGIN RTS (inc Pure Frame)</t>
  </si>
  <si>
    <t>SMOOVE 1 PURE RTS</t>
  </si>
  <si>
    <t>SMOOVE 1 SILVER RTS</t>
  </si>
  <si>
    <t>SMOOVE 1 BLACK RTS</t>
  </si>
  <si>
    <t>SMOOVE 1 O/C PURE RTS</t>
  </si>
  <si>
    <t>SMOOVE 1 O/C BLACK RTS</t>
  </si>
  <si>
    <t>RS485 SETTING TOOL (Trade price only - no discounts apply)</t>
  </si>
  <si>
    <t>Note:</t>
  </si>
  <si>
    <t>FTS CONTROLLER</t>
  </si>
  <si>
    <t>LT 50  CSI (Manual Override)</t>
  </si>
  <si>
    <t>LT 50  CSI RTS (Manual Override)</t>
  </si>
  <si>
    <t>LT 50 FTS (Fabric Tension System)</t>
  </si>
  <si>
    <t>60MM MOTORS</t>
  </si>
  <si>
    <t>40/50MM MOTOR ADAPTERS</t>
  </si>
  <si>
    <t>50/60MM CSI MOTORS</t>
  </si>
  <si>
    <t>50/60MM MOTORS</t>
  </si>
  <si>
    <t>CSI MOTOR ACCESSORIES</t>
  </si>
  <si>
    <t>SONESSE 50 WHEEL Ø 50 x 1.5 mm ROUND TUBE</t>
  </si>
  <si>
    <t>Tubular Motors</t>
  </si>
  <si>
    <t>Company Name:</t>
  </si>
  <si>
    <t>For confirmation of your pricing agreement please contact your Somfy Regional Sales Manager.</t>
  </si>
  <si>
    <t>This calculator is a guide only.  It is provided for illustrative purposes only and prices generated are not contractual.</t>
  </si>
  <si>
    <t>SITUO 1 RTS PURE</t>
  </si>
  <si>
    <t>SITUO 1 RTS SILVER</t>
  </si>
  <si>
    <t>SITUO 1 RTS ROSE GOLD</t>
  </si>
  <si>
    <t>SITUO 1 RTS GOLD</t>
  </si>
  <si>
    <t>SITUO 2 RTS PURE</t>
  </si>
  <si>
    <t>SITUO 2 RTS SILVER</t>
  </si>
  <si>
    <t>SITUO 2 RTS ROSE GOLD</t>
  </si>
  <si>
    <t>SITUO 2 RTS GOLD</t>
  </si>
  <si>
    <t>SITUO 5 RTS PURE</t>
  </si>
  <si>
    <t>SITUO 5 RTS SILVER</t>
  </si>
  <si>
    <t>SITUO 5 RTS ROSE GOLD</t>
  </si>
  <si>
    <t>SITUO 5 RTS GOLD</t>
  </si>
  <si>
    <t>Roll Up 28 WT</t>
  </si>
  <si>
    <t xml:space="preserve">LS 40 </t>
  </si>
  <si>
    <t>ALTUS 40 RTS</t>
  </si>
  <si>
    <t>RODEO 300mm 230V 450N (rear cable)</t>
  </si>
  <si>
    <t>HOME AUTOMATION</t>
  </si>
  <si>
    <t>SITUO RTS WALL MOUNT</t>
  </si>
  <si>
    <t>WIREFREE ACCESSORIES</t>
  </si>
  <si>
    <t xml:space="preserve">1 CHANNEL SITUO RTS REMOTES </t>
  </si>
  <si>
    <t xml:space="preserve">2 CHANNEL SITUO RTS REMOTES </t>
  </si>
  <si>
    <t xml:space="preserve">5 CHANNEL SITUO RTS REMOTES </t>
  </si>
  <si>
    <t>SITUO 1 SOLIRIS PURE</t>
  </si>
  <si>
    <t>SITUO 5 SOLIRIS PURE</t>
  </si>
  <si>
    <t>ROLL UP 28 CROWN ROLLEASE 38MM</t>
  </si>
  <si>
    <t>ROLL UP 28 WHEEL ROLLEASE 38MM</t>
  </si>
  <si>
    <t>ANIMEO RTS CONFIGURATION TOOL</t>
  </si>
  <si>
    <t>SITUO SOLIRIS REMOTES</t>
  </si>
  <si>
    <t xml:space="preserve">INIS UNO 86 x 86 FIXED POSITION                       </t>
  </si>
  <si>
    <t xml:space="preserve">INIS UNO 86 x 86 MOMENTARY POSITION                 </t>
  </si>
  <si>
    <t xml:space="preserve">INIS DUO 86 x 86 FIXED POSITION                       </t>
  </si>
  <si>
    <t>SONESSE 30 WF LOUVOLITE 40MM CROWN &amp; DRIVE</t>
  </si>
  <si>
    <t>SONESSE 30 WF TO 400S ADAPTER KIT</t>
  </si>
  <si>
    <t>SONESSE 30 WF ROLLEASE 1.5/32MM CROWN &amp; DRIVE</t>
  </si>
  <si>
    <t>SONESSE 30 WF HD 37MM CROWN &amp; DRIVE</t>
  </si>
  <si>
    <t>SONESSE 30 WIREFREE RTS LI-ION</t>
  </si>
  <si>
    <t>SONESSE 30 WF ACMEDA SYS45 CROWN &amp; DRVE</t>
  </si>
  <si>
    <t>SONESSE 30 WF ACMEDA SYS45 HEAVY CROWN &amp; DRIVE</t>
  </si>
  <si>
    <t>CONNEXOON WINDOW RTS</t>
  </si>
  <si>
    <t>Stock Status</t>
  </si>
  <si>
    <t>LS</t>
  </si>
  <si>
    <t>NS</t>
  </si>
  <si>
    <t>ALTUS 28 WIREFREE RTS LI-ION</t>
  </si>
  <si>
    <t>MAESTRIA 50 RTS 6/17 VVF 3M UNIT</t>
  </si>
  <si>
    <t>MAESTRIA 50 RTS 10/17 VVF 3M UNIT</t>
  </si>
  <si>
    <t>MAESTRIA 50 RTS 15/17 VVF 3M UNIT</t>
  </si>
  <si>
    <t>MAESTRIA 50 RTS 25/17 VVF 3M UNIT</t>
  </si>
  <si>
    <t>MAESTRIA 50 RTS 35/17 VVF 3M UNIT</t>
  </si>
  <si>
    <t>LS (Low-Stock Item): Somfy stocks limited quantities of this item. Please contact Somfy before placing an order.</t>
  </si>
  <si>
    <t>NS (Non-stocked item): Somfy does not keep physical stock in our Australian warehouse. There will be a maximum lead time of 104 days for these items. Please contact Somfy before placing an order.</t>
  </si>
  <si>
    <t>SUN CONTROLLERS FOR WT MOTORS</t>
  </si>
  <si>
    <t>SOLIRIS UNO</t>
  </si>
  <si>
    <t>SOLIRIS IB</t>
  </si>
  <si>
    <t>ANIMEO IB+ TOUCH BUCO - Please contact Somfy for sales support, further options and project commissioning</t>
  </si>
  <si>
    <t>ANIMEO KNX - Please contact Somfy for sales support, further options and project commissioning</t>
  </si>
  <si>
    <t>ANIMEO IB+ TOUCH BUCO - 4 ZONE</t>
  </si>
  <si>
    <t>ANIMEO IB+ TOUCH BUCO - 8 ZONE</t>
  </si>
  <si>
    <t>FLUSH-MOUNTING BOX TOUCH BUCO</t>
  </si>
  <si>
    <t>SURFACE MOUNTING BOX TOUCH BUCO</t>
  </si>
  <si>
    <t>KNX 4AC MOTOR CONTROLLER WALL MOUNT</t>
  </si>
  <si>
    <t>ALTUS 28 / SONESSE 30 WIREFREE RTS LI-ION ELECTRONICS</t>
  </si>
  <si>
    <t>ALTUS 28 / SONESSE 30 WIREFREE RTS LI-ION</t>
  </si>
  <si>
    <t>Curtain</t>
  </si>
  <si>
    <t>C</t>
  </si>
  <si>
    <t>Curtains</t>
  </si>
  <si>
    <t>TRACK COMPONENTS</t>
  </si>
  <si>
    <t>HIGH PERFORMANCE BELT - 55M</t>
  </si>
  <si>
    <t>PULLEY ASSEMBLY</t>
  </si>
  <si>
    <t>DRIVE PULLEY ASSEMBLY</t>
  </si>
  <si>
    <t>SMALL PULLEY ASSEMBLY</t>
  </si>
  <si>
    <t>HEAVY DUTY MASTER CARRIER</t>
  </si>
  <si>
    <t>HEAVY DUTY STRAIGHT ARM</t>
  </si>
  <si>
    <t>HEAVY DUTY OVERLAP ARM KIT</t>
  </si>
  <si>
    <t>HEAVY DUTY RAIL JOINT</t>
  </si>
  <si>
    <t>HIGH PERFORMANCE ROTATING RUNNER</t>
  </si>
  <si>
    <t>MOTOR HOOK WHITE</t>
  </si>
  <si>
    <t>RIPPLEFOLD ACCESSORIES</t>
  </si>
  <si>
    <t>RIPPLE RUNNER 1 7/8" - 500 UNIT ROLL</t>
  </si>
  <si>
    <t>RIPPLE RUNNER 2 1/8" - 500 UNIT ROLL</t>
  </si>
  <si>
    <t>RIPPLE RUNNER 2 3/8" - 500 UNIT ROLL</t>
  </si>
  <si>
    <t>ROTATING RIPPLE EYELET RUNNER 60MM - 500 UNIT ROLL</t>
  </si>
  <si>
    <t>RIPPLE SNAP TAPE (4-1/4") 91.4M</t>
  </si>
  <si>
    <t>HEAVY DUTY RIPPLE FOLD STRAIGHT ARM</t>
  </si>
  <si>
    <t>HEAVY DUTY RIPPLE OVERLAP ARM KIT</t>
  </si>
  <si>
    <t>HEAVY DUTY RIPPLE FOLD BUTT ARM KIT</t>
  </si>
  <si>
    <t>SMALL RIPPLE OVERLAP ARM KIT</t>
  </si>
  <si>
    <t>MOTOR HOOK WHITE WITH SNAP</t>
  </si>
  <si>
    <t>BRACKETS</t>
  </si>
  <si>
    <t>SWIVEL CEILING BRACKET</t>
  </si>
  <si>
    <t>ONE TOUCH CEILING BRACKET</t>
  </si>
  <si>
    <t>ADJUSTABLE WALL MOUNT BRACKET</t>
  </si>
  <si>
    <t>DOUBLE ADJUSTABLE WALL MOUNT BRACKET</t>
  </si>
  <si>
    <t>CEILING FIXING PLATE</t>
  </si>
  <si>
    <t>SPARE PARTS, ACCESSORIES AND INSTALLATION TOOLS</t>
  </si>
  <si>
    <t>TOP MOUNT KIT</t>
  </si>
  <si>
    <t>PULLEY COVER</t>
  </si>
  <si>
    <t>GLYDEA - GLYSTRO ADAPTER PLATE</t>
  </si>
  <si>
    <t>PULLEY STOPPER ASSEMBLY</t>
  </si>
  <si>
    <t>GLYDEA DCT DATA CABLE</t>
  </si>
  <si>
    <t>DRY CONTACT SETTING TOOL (trade price only - no discounts apply)</t>
  </si>
  <si>
    <t>DCT2RTS 5 CHANNEL INTERFACE</t>
  </si>
  <si>
    <t>MC</t>
  </si>
  <si>
    <t>Motor Cables</t>
  </si>
  <si>
    <t>MODULE</t>
  </si>
  <si>
    <t>1 CHANNEL SITUO VARIATION SOLIRIS RTS REMOTE</t>
  </si>
  <si>
    <t>1 CHANNEL SITUO VARIATION RTS REMOTE</t>
  </si>
  <si>
    <t>5 CHANNELS SITUO VARIATION RTS REMOTE</t>
  </si>
  <si>
    <t>GLYDEA ULTRA RS485 MODULE</t>
  </si>
  <si>
    <t>SITUO VARIATION SOLIRIS RTS PURE</t>
  </si>
  <si>
    <t>SITUO 1 VARIATION RTS PURE</t>
  </si>
  <si>
    <t>SITUO 1 VARIATION RTS SILVER</t>
  </si>
  <si>
    <t>SITUO 5 VARIATION RTS PURE</t>
  </si>
  <si>
    <t>SITUO 5 VARIATION RTS SILVER</t>
  </si>
  <si>
    <t>GLYDEA ULTRA 35 MOTORS</t>
  </si>
  <si>
    <t>GLYDEA ULTRA 60 MOTORS</t>
  </si>
  <si>
    <t>SILENT ACCESSORIES</t>
  </si>
  <si>
    <t xml:space="preserve">GLYDEA ULTRA SILENT RUNNER </t>
  </si>
  <si>
    <t>GLYDEA ULTRA 35e DCT 1.5M WHITE CABLE SILVER</t>
  </si>
  <si>
    <t>GLYDEA ULTRA 35e WT 1.5M WHITE CABLE SILVER</t>
  </si>
  <si>
    <t>GLYDEA ULTRA 35e RTS 1.5M WHITE CABLE SILVER</t>
  </si>
  <si>
    <t>GLYDEA ULTRA 35e DCT 1.5M WHITE CABLE W/ ILC SILVER</t>
  </si>
  <si>
    <t>GLYDEA ULTRA 35e WT 1.5M WHITE CABLE W/ ILC SILVER</t>
  </si>
  <si>
    <t>GLYDEA ULTRA 35e RTS 1.5M WHITE CABLE W/ ILC SILVER</t>
  </si>
  <si>
    <t xml:space="preserve">GLYDEA ULTRA 60e DCT 1.5M WHITE CABLE SILVER </t>
  </si>
  <si>
    <t>GLYDEA ULTRA 60e DCT 1.5M WHITE CABLE W/ ILC SILVER</t>
  </si>
  <si>
    <t>GLYDEA ULTRA 60e WT 1.5M WHITE CABLE SILVER</t>
  </si>
  <si>
    <t>GLYDEA ULTRA 60e WT 1.5M WHITE CABLE W/ ILC SILVER</t>
  </si>
  <si>
    <t>GLYDEA ULTRA 60e RTS 1.5M WHITE CABLE SILVER</t>
  </si>
  <si>
    <t>GLYDEA ULTRA 60e RTS 1.5M WHITE CABLE W/ ILC SILVER</t>
  </si>
  <si>
    <t>IRISMO 45 WIREFREE MOTOR</t>
  </si>
  <si>
    <t>SITUO ACCESSORIES</t>
  </si>
  <si>
    <t>SITUO RTS WALL SUPPORT PACK OF 24</t>
  </si>
  <si>
    <t>SITUO VARIATION WALL SUPPORT PACK OF 6</t>
  </si>
  <si>
    <t>EXTERNAL LI-ION BATTERY PACK</t>
  </si>
  <si>
    <t>FLUSH CONNECTOR HOUSING</t>
  </si>
  <si>
    <t>FLUSH CONNECTER HOUSING</t>
  </si>
  <si>
    <t>GLYDEA ULTRA SILENT MASTER CARRIER</t>
  </si>
  <si>
    <t>LI-ION WIREFREE CHARGER (V2)</t>
  </si>
  <si>
    <t>ALTUS 28 WIREFREE RTS W/ LI-ION EXTERNAL BATTERY</t>
  </si>
  <si>
    <t>ALTUS 28 WIREFREE RTS (EXTERNAL BATTERY - NOT INCLUDED)</t>
  </si>
  <si>
    <t xml:space="preserve">IRISMO 45 WIREFREE RTS W/ BATTERY </t>
  </si>
  <si>
    <t xml:space="preserve">20CM EXT CABLE FOR LI-ION FOR CASSETTE (V2)    </t>
  </si>
  <si>
    <t xml:space="preserve">SMOOVE ORIGIN 2  RTS  (inc Pure Frame) </t>
  </si>
  <si>
    <t>SMOOVE ORIGIN 4  RTS  (inc Pure Frame)</t>
  </si>
  <si>
    <t xml:space="preserve">SONESSE 30 WF (WIREFREE) RTS 2/20 LI-ION 12MM (V2 HEAD)  </t>
  </si>
  <si>
    <t>SONESSE 30 WF HD QUANTUM CROWN &amp; DRIVE</t>
  </si>
  <si>
    <t>MAESTRIA 50 RTS (Star head)</t>
  </si>
  <si>
    <t>MAESTRIA 50 RTS (Round head)</t>
  </si>
  <si>
    <r>
      <rPr>
        <sz val="9"/>
        <rFont val="Arial"/>
        <family val="2"/>
      </rPr>
      <t xml:space="preserve">EXTERNAL LI-ION BATTERY PACK </t>
    </r>
    <r>
      <rPr>
        <i/>
        <sz val="8"/>
        <rFont val="Arial"/>
        <family val="2"/>
      </rPr>
      <t>- compatible with 1003315 and 1003293</t>
    </r>
  </si>
  <si>
    <t>MOTOR CONTROLLERS ANIMEO IB+</t>
  </si>
  <si>
    <t xml:space="preserve">WEATHER STATION M8  </t>
  </si>
  <si>
    <t xml:space="preserve">BRACKET FOR WEATHER STATION </t>
  </si>
  <si>
    <t xml:space="preserve">MAST ADAPTOR FOR  WEATHER STATION   </t>
  </si>
  <si>
    <t>IRISMO 45 WIREFREE RTS CHARGER</t>
  </si>
  <si>
    <r>
      <t xml:space="preserve">10 AA NiMH RECHARGEABLE BATTERIES - </t>
    </r>
    <r>
      <rPr>
        <i/>
        <sz val="8"/>
        <rFont val="Arial"/>
        <family val="2"/>
      </rPr>
      <t>while stock lasts</t>
    </r>
  </si>
  <si>
    <r>
      <t xml:space="preserve">UNIVERSAL TEST LEAD  (trade price only - no discounts apply) - </t>
    </r>
    <r>
      <rPr>
        <i/>
        <sz val="8"/>
        <rFont val="Arial"/>
        <family val="2"/>
      </rPr>
      <t>New item number (replacement of 9015971)</t>
    </r>
  </si>
  <si>
    <t>ANIMEO IB+ RTS CARD</t>
  </si>
  <si>
    <t xml:space="preserve">ANIMEO KNX RECEIVER RTS </t>
  </si>
  <si>
    <t xml:space="preserve">ANIMEO POWER 4.5DC </t>
  </si>
  <si>
    <r>
      <t xml:space="preserve">12V BATTERY TUBE ( 10 AA NiMH) + CLIPS </t>
    </r>
    <r>
      <rPr>
        <i/>
        <sz val="8"/>
        <rFont val="Arial"/>
        <family val="2"/>
      </rPr>
      <t>- while stock lasts</t>
    </r>
  </si>
  <si>
    <t xml:space="preserve">TILT &amp; LIFT 25 RTS CENTRAL </t>
  </si>
  <si>
    <t>2021 RRP
(ex GST)
unit Price</t>
  </si>
  <si>
    <t>2021 RRP
(inc GST)
unit price</t>
  </si>
  <si>
    <t>BLACK ACCESSORIES</t>
  </si>
  <si>
    <t>SMALL PULLEY  BLACK</t>
  </si>
  <si>
    <t>MOTOR HOOK  BLACK     </t>
  </si>
  <si>
    <t>SWIVEL CEILING BRACKET  BLACK</t>
  </si>
  <si>
    <t>ADJUSTABLE WALL MOUNT BRACKET  BLACK</t>
  </si>
  <si>
    <t>PULLEY COVER  BLACK</t>
  </si>
  <si>
    <t>HIGH PERF.ROTATING EYE RUNNER  BLACK</t>
  </si>
  <si>
    <t>DRIVE PULLEY  BLACK</t>
  </si>
  <si>
    <t>SMALL RIPPLE UNDERLAP ARM  KIT BLACK</t>
  </si>
  <si>
    <t>HEAVY DUTY STRAIGHT ARM  BLACK</t>
  </si>
  <si>
    <t>HEAVY DUTY OVERLAP ARM KIT BLACK</t>
  </si>
  <si>
    <t>RIPPLE RUNNER  2 1/8"  BLACK</t>
  </si>
  <si>
    <t>RIPPLE RUNNER  2 3/8"  BLACK</t>
  </si>
  <si>
    <t>RIPPLE MOTOR HOOK  BLACK</t>
  </si>
  <si>
    <t>ROTATING EYE RUNNER  BLACK</t>
  </si>
  <si>
    <t>90 DEGREE MOTOR ADAPTOR</t>
  </si>
  <si>
    <t xml:space="preserve">ADJUSTABLE RIPPLE FOLD ARM </t>
  </si>
  <si>
    <t xml:space="preserve">ONE WAY BUTT ARM   </t>
  </si>
  <si>
    <t xml:space="preserve">CURTAIN RAIL 6.3M - WHITE </t>
  </si>
  <si>
    <t>ROTATING RIPPLE EYELET RUNNER 80MM - 500 UNIT ROLL</t>
  </si>
  <si>
    <r>
      <t xml:space="preserve">MAESTRIA 50 RTS 6/17 RH VVF 3M UNIT </t>
    </r>
    <r>
      <rPr>
        <i/>
        <sz val="9"/>
        <rFont val="Arial"/>
        <family val="2"/>
      </rPr>
      <t>- while stock lasts</t>
    </r>
  </si>
  <si>
    <r>
      <t xml:space="preserve">MAESTRIA 50 RT 25/17 RH VVF 3M UNIT </t>
    </r>
    <r>
      <rPr>
        <i/>
        <sz val="9"/>
        <rFont val="Arial"/>
        <family val="2"/>
      </rPr>
      <t>- while stock lasts</t>
    </r>
  </si>
  <si>
    <r>
      <t>MAESTRIA 50 RTS 35/17 RH VVF 3M UNIT</t>
    </r>
    <r>
      <rPr>
        <i/>
        <sz val="9"/>
        <rFont val="Arial"/>
        <family val="2"/>
      </rPr>
      <t xml:space="preserve"> - while stock lasts</t>
    </r>
  </si>
  <si>
    <t xml:space="preserve">AC CHARGER FOR NiMH BATTERY TUBE </t>
  </si>
  <si>
    <r>
      <t>WIREFREE SOLAR PACK</t>
    </r>
    <r>
      <rPr>
        <i/>
        <sz val="8"/>
        <rFont val="Arial"/>
        <family val="2"/>
      </rPr>
      <t xml:space="preserve"> </t>
    </r>
  </si>
  <si>
    <t>ANIMEO IB+ TOUCH BUCO BACNET - 4 ZONE</t>
  </si>
  <si>
    <t>ANIMEO IB+ TOUCH BUCO BACNET - 8 ZONE</t>
  </si>
  <si>
    <t xml:space="preserve">CURTAIN RAIL 6.3M - MILL FINISH  </t>
  </si>
  <si>
    <t>ROTATING RIPPLE EYELET RUNNER 80MM BLACK - 500 UNIT ROLL</t>
  </si>
  <si>
    <t>UNIVERSAL ZAMAC BRACKET WITHOUT THREADING</t>
  </si>
  <si>
    <t>UNIVERSAL ZAMAC BRACKET WITH THREADING</t>
  </si>
  <si>
    <t>UNIVERSAL ZAMAC BRACKET WITH LOCKING RING</t>
  </si>
  <si>
    <r>
      <t xml:space="preserve">For all Curtain purchases please contact a Somfy Curtain partner.
Contact details for all Curtain Partners are available at </t>
    </r>
    <r>
      <rPr>
        <u/>
        <sz val="12"/>
        <rFont val="Arial"/>
        <family val="2"/>
      </rPr>
      <t>somfypro.com.au/somfy-curtain-partners</t>
    </r>
  </si>
  <si>
    <t xml:space="preserve">RIPPLE UNDERLAP ARM KIT </t>
  </si>
  <si>
    <t xml:space="preserve">ACMEDA LX BRACKETS 10MM WHITE </t>
  </si>
  <si>
    <r>
      <t>ACMEDA LX BRACKETS 10MM BLACK -</t>
    </r>
    <r>
      <rPr>
        <i/>
        <sz val="9"/>
        <rFont val="Arial"/>
        <family val="2"/>
      </rPr>
      <t xml:space="preserve"> Coming soon</t>
    </r>
  </si>
  <si>
    <t xml:space="preserve">WHEEL JAI 45MM TUBE </t>
  </si>
  <si>
    <t>Category</t>
  </si>
  <si>
    <t>SONESSE 50 RS486</t>
  </si>
  <si>
    <t>LT 61</t>
  </si>
  <si>
    <t>LT 62</t>
  </si>
  <si>
    <t>LINKEO 3</t>
  </si>
  <si>
    <t>LINKEO 4</t>
  </si>
  <si>
    <t>LINKEO 5</t>
  </si>
  <si>
    <t xml:space="preserve">3 CHANNEL SITUO RTS REMOTES </t>
  </si>
  <si>
    <t xml:space="preserve">4 CHANNEL SITUO RTS REMOTES </t>
  </si>
  <si>
    <t xml:space="preserve">6 CHANNEL SITUO RTS REMOTES </t>
  </si>
  <si>
    <t xml:space="preserve">7 CHANNEL SITUO RTS REMOTES </t>
  </si>
  <si>
    <t xml:space="preserve">8 CHANNEL SITUO RTS REMOTES </t>
  </si>
  <si>
    <t>2 CHANNEL SITUO VARIATION RTS REMOTE</t>
  </si>
  <si>
    <t>6 CHANNELS SITUO VARIATION RTS REMOTE</t>
  </si>
  <si>
    <t>17 CHANNEL REMOTES</t>
  </si>
  <si>
    <t xml:space="preserve">  Buy Price(ex GST)</t>
  </si>
  <si>
    <t xml:space="preserve">  Buy Price(inc GST)</t>
  </si>
  <si>
    <t>Crowns &amp; Wheels - Roll up 28 RTS MOTORS</t>
  </si>
  <si>
    <t>Crowns &amp; Wheels - ALTUS 28 / SONESSE 30 WIREFREE RTS LI-ION</t>
  </si>
  <si>
    <t>Crowns &amp; Wheels - 40MM MOTORS</t>
  </si>
  <si>
    <t>Crowns &amp; Wheels - 50MM MOTORS</t>
  </si>
  <si>
    <t>Crowns &amp; Wheels - 60MM MOTORS</t>
  </si>
  <si>
    <t>MOTOR BRACKETS - 40MM MOTORS</t>
  </si>
  <si>
    <t>MOTOR BRACKETS - 40/50MM MOTOR ADAPTERS</t>
  </si>
  <si>
    <t>MOTOR BRACKETS - 50MM MOTORS</t>
  </si>
  <si>
    <t>MOTOR BRACKETS - 50/60MM CSI MOTORS</t>
  </si>
  <si>
    <t>INTERMEDIATE BRACKETS - 40MM MOTORS</t>
  </si>
  <si>
    <t xml:space="preserve"> BEARINGS - 40MM MOTORS</t>
  </si>
  <si>
    <t>PLUG END BRACKETS - 40MM MOTORS</t>
  </si>
  <si>
    <t>PLUG END BRACKETS - 50/60MM MOTORS</t>
  </si>
  <si>
    <t>Concept 25 - AMS</t>
  </si>
  <si>
    <t>Concept 25 - BEARINGS</t>
  </si>
  <si>
    <t>Concept 25 - HEADRAIL ADAPTERS</t>
  </si>
  <si>
    <t>Concept 25 - SHAFT ADAPTERS</t>
  </si>
  <si>
    <t>Concept 25 - CONES AND CONE COVERS</t>
  </si>
  <si>
    <t>Concept 25 - RINGS AND LADDER GRIP</t>
  </si>
  <si>
    <t>Concept 25 - CD 25 MANUAL ACCESSORIES</t>
  </si>
  <si>
    <t>Concept 25 - ROMAN BLIND ACCESSORIES</t>
  </si>
  <si>
    <t>Concept 25 - CSI MOTOR ACCESSORIES</t>
  </si>
  <si>
    <t>Concept 25 - EVB ACCESSORIES</t>
  </si>
  <si>
    <t>Concept 25 - FTS ACCESSORIES</t>
  </si>
  <si>
    <t>Concept 25 - ACCESSORIES FOR CONTROLS</t>
  </si>
  <si>
    <t>POWER CABLES - UNIVERSAL TAILS</t>
  </si>
  <si>
    <t>POWER CABLES - 50/60MM MOTOR CABLES</t>
  </si>
  <si>
    <t>Drop downs</t>
  </si>
  <si>
    <t>Regional Account Mgr</t>
  </si>
  <si>
    <t>Name</t>
  </si>
  <si>
    <t>Phone</t>
  </si>
  <si>
    <t>Email</t>
  </si>
  <si>
    <t>Eddy Lecas</t>
  </si>
  <si>
    <t>eddy.lecas@somfy.com</t>
  </si>
  <si>
    <t>Jodie Featherstone</t>
  </si>
  <si>
    <t>jodie.feather@somfy.com</t>
  </si>
  <si>
    <t>Sean Davies</t>
  </si>
  <si>
    <t>Sean.DAVIES@somfy.com</t>
  </si>
  <si>
    <t>Shane.LAKER@somfy</t>
  </si>
  <si>
    <t>Joel Gray</t>
  </si>
  <si>
    <t>joel.gray@somfy.com</t>
  </si>
  <si>
    <t>riju.rajeev@somfy.com</t>
  </si>
  <si>
    <t>cyndhu.sriram@somfy.com</t>
  </si>
  <si>
    <t>david.grosshans@somfy.com</t>
  </si>
  <si>
    <t>jordan.smith@somfy.com</t>
  </si>
  <si>
    <t>Mohamed.OURDJINI@somfy.com&gt;</t>
  </si>
  <si>
    <t>Mohamed Ourdjini</t>
  </si>
  <si>
    <t>David Grosshans</t>
  </si>
  <si>
    <t>Cyndhu Siriram</t>
  </si>
  <si>
    <t>Shane Laker</t>
  </si>
  <si>
    <t>Riju Rajeev</t>
  </si>
  <si>
    <t>Jordan Smith</t>
  </si>
  <si>
    <t>0400 314 172</t>
  </si>
  <si>
    <t>0439 406 734</t>
  </si>
  <si>
    <t>0435 905 324</t>
  </si>
  <si>
    <t xml:space="preserve">0448 923 067 </t>
  </si>
  <si>
    <t>0403 737 844</t>
  </si>
  <si>
    <t>0448 826 851</t>
  </si>
  <si>
    <t>0439 444 726</t>
  </si>
  <si>
    <t>0438 796 787</t>
  </si>
  <si>
    <t>0413 735 060</t>
  </si>
  <si>
    <t>0418 443 450</t>
  </si>
  <si>
    <t>Contact Number</t>
  </si>
  <si>
    <t>Window_Opener_Motors</t>
  </si>
  <si>
    <t>Motor_Cables</t>
  </si>
  <si>
    <t>Tubular_Motors</t>
  </si>
  <si>
    <t>Yes</t>
  </si>
  <si>
    <r>
      <t xml:space="preserve">MAESTRIA 50 RTS 6/17 RH VVF 3M UNIT </t>
    </r>
    <r>
      <rPr>
        <i/>
        <sz val="8"/>
        <rFont val="Arial"/>
        <family val="2"/>
      </rPr>
      <t>- while stock lasts</t>
    </r>
  </si>
  <si>
    <r>
      <t xml:space="preserve">MAESTRIA 50 RT 25/17 RH VVF 3M UNIT </t>
    </r>
    <r>
      <rPr>
        <i/>
        <sz val="8"/>
        <rFont val="Arial"/>
        <family val="2"/>
      </rPr>
      <t>- while stock lasts</t>
    </r>
  </si>
  <si>
    <r>
      <t>MAESTRIA 50 RTS 35/17 RH VVF 3M UNIT</t>
    </r>
    <r>
      <rPr>
        <i/>
        <sz val="8"/>
        <rFont val="Arial"/>
        <family val="2"/>
      </rPr>
      <t xml:space="preserve"> - while stock lasts</t>
    </r>
  </si>
  <si>
    <t>Window Opener</t>
  </si>
  <si>
    <t>WHEEL Ø 60 x 2.0mm ROUND TUBE</t>
  </si>
  <si>
    <t>CROWN Ø 60 x 2.0mm ROUND TUBE</t>
  </si>
  <si>
    <t>Order Multiples</t>
  </si>
  <si>
    <t>ACMEDA LX BRACKETS 10MM BLACK - Coming soon</t>
  </si>
  <si>
    <t>12V BATTERY TUBE ( 10 AA NiMH) + CLIPS - while stock lasts</t>
  </si>
  <si>
    <t>10 AA NiMH RECHARGEABLE BATTERIES - while stock lasts</t>
  </si>
  <si>
    <t>UNIVERSAL TEST LEAD  (trade price only - no discounts apply) - New item number (replacement of 9015971)</t>
  </si>
  <si>
    <t>Motor Cable</t>
  </si>
  <si>
    <t>SONESSE 50 TELESCOPIC PLUG END Ø 50 WITH 10mm SHAFT D12</t>
  </si>
  <si>
    <t>SONESSE 50 TELESCOPIC PLUG END Ø 50 WITH 10mm SHAFT D10</t>
  </si>
  <si>
    <t>ANIMEO IB+ TOUCH BUCO</t>
  </si>
  <si>
    <t>ANIMEO KNX</t>
  </si>
  <si>
    <t xml:space="preserve">WIREFREE SOLAR PACK </t>
  </si>
  <si>
    <t>WIREFREE LI-ION SOLAR PANEL KIT - compatible with 1240512, 1003315, 1003293 and 9021217</t>
  </si>
  <si>
    <t>EXTERNAL LI-ION BATTERY PACK - compatible with 1003315 and 1003293</t>
  </si>
  <si>
    <t xml:space="preserve">LI-ION WIREFREE CHARGER (V2) - compatible with 1240512 and 9021217 </t>
  </si>
  <si>
    <t>20CM EXT CABLE FOR LI-ION FOR CASSETTE (V2) - compatible with 1240512 and 9021217</t>
  </si>
  <si>
    <t>LI-ION CHARGER EXTENSION CABLE 2.4M  (V2) - compatible with 1240512 and 9021217</t>
  </si>
  <si>
    <t>ALTUS 28 WF (WIREFREE) RTS 1.5/28 LI-ION (INT. BATTERY) V2</t>
  </si>
  <si>
    <r>
      <t>WIREFREE LI-ION SOLAR PANEL KIT -</t>
    </r>
    <r>
      <rPr>
        <i/>
        <sz val="8"/>
        <rFont val="Arial"/>
        <family val="2"/>
      </rPr>
      <t xml:space="preserve"> compatible with 1240512, 1241151, 1003315, 1003293 and 9021217</t>
    </r>
  </si>
  <si>
    <r>
      <t xml:space="preserve">LI-ION WIREFREE CHARGER (V2) </t>
    </r>
    <r>
      <rPr>
        <i/>
        <sz val="8"/>
        <rFont val="Arial"/>
        <family val="2"/>
      </rPr>
      <t xml:space="preserve">- compatible with 1240512, 1241151 and 9021217 </t>
    </r>
  </si>
  <si>
    <r>
      <t xml:space="preserve">20CM EXT CABLE FOR LI-ION FOR CASSETTE (V2) </t>
    </r>
    <r>
      <rPr>
        <i/>
        <sz val="8"/>
        <rFont val="Arial"/>
        <family val="2"/>
      </rPr>
      <t>- compatible with 1240512, 1241151 and 9021217</t>
    </r>
  </si>
  <si>
    <r>
      <t xml:space="preserve">LI-ION CHARGER EXTENSION CABLE 2.4M  (V2) </t>
    </r>
    <r>
      <rPr>
        <i/>
        <sz val="8"/>
        <rFont val="Arial"/>
        <family val="2"/>
      </rPr>
      <t>- compatible with 1240512, 1241151 and 9021217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</si>
</sst>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;[Red]0"/>
    <numFmt numFmtId="165" formatCode="#,##0.000"/>
    <numFmt numFmtId="166" formatCode="0.0%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4"/>
      <name val="Calibri"/>
      <family val="2"/>
    </font>
    <font>
      <sz val="14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FFFF"/>
      <name val="Calibri"/>
      <family val="2"/>
    </font>
    <font>
      <sz val="9"/>
      <color theme="1"/>
      <name val="Arial"/>
      <family val="2"/>
    </font>
    <font>
      <b/>
      <sz val="10"/>
      <color theme="2" tint="-9.9978637043366805E-2"/>
      <name val="Arial"/>
      <family val="2"/>
    </font>
    <font>
      <b/>
      <sz val="6"/>
      <color theme="5"/>
      <name val="Arial"/>
      <family val="2"/>
    </font>
    <font>
      <b/>
      <sz val="10"/>
      <color theme="5"/>
      <name val="Arial"/>
      <family val="2"/>
    </font>
    <font>
      <b/>
      <sz val="14"/>
      <color theme="5"/>
      <name val="Arial"/>
      <family val="2"/>
    </font>
    <font>
      <sz val="14"/>
      <color theme="5"/>
      <name val="Calibri"/>
      <family val="2"/>
    </font>
    <font>
      <b/>
      <sz val="14"/>
      <color theme="2" tint="-9.9978637043366805E-2"/>
      <name val="Arial"/>
      <family val="2"/>
    </font>
    <font>
      <b/>
      <sz val="10"/>
      <color theme="2"/>
      <name val="Arial"/>
      <family val="2"/>
    </font>
    <font>
      <b/>
      <sz val="6"/>
      <color theme="2"/>
      <name val="Arial"/>
      <family val="2"/>
    </font>
    <font>
      <sz val="14"/>
      <color theme="2"/>
      <name val="Calibri"/>
      <family val="2"/>
    </font>
    <font>
      <sz val="9"/>
      <color theme="2"/>
      <name val="Arial"/>
      <family val="2"/>
    </font>
    <font>
      <sz val="14"/>
      <color theme="2" tint="-9.9978637043366805E-2"/>
      <name val="Calibri"/>
      <family val="2"/>
    </font>
    <font>
      <b/>
      <sz val="6"/>
      <color theme="6"/>
      <name val="Arial"/>
      <family val="2"/>
    </font>
    <font>
      <b/>
      <sz val="10"/>
      <color theme="6"/>
      <name val="Arial"/>
      <family val="2"/>
    </font>
    <font>
      <sz val="14"/>
      <color theme="6"/>
      <name val="Calibri"/>
      <family val="2"/>
    </font>
    <font>
      <sz val="9"/>
      <color theme="6"/>
      <name val="Arial"/>
      <family val="2"/>
    </font>
    <font>
      <sz val="9"/>
      <color theme="7"/>
      <name val="Arial"/>
      <family val="2"/>
    </font>
    <font>
      <sz val="14"/>
      <color theme="7"/>
      <name val="Calibri"/>
      <family val="2"/>
    </font>
    <font>
      <b/>
      <sz val="10"/>
      <color theme="7"/>
      <name val="Arial"/>
      <family val="2"/>
    </font>
    <font>
      <sz val="9"/>
      <color theme="2" tint="-9.9978637043366805E-2"/>
      <name val="Arial"/>
      <family val="2"/>
    </font>
    <font>
      <sz val="14"/>
      <color theme="0"/>
      <name val="Arial"/>
      <family val="2"/>
    </font>
    <font>
      <u/>
      <sz val="14"/>
      <color theme="10"/>
      <name val="Arial"/>
      <family val="2"/>
    </font>
    <font>
      <sz val="8"/>
      <color theme="1"/>
      <name val="Arial"/>
      <family val="2"/>
    </font>
    <font>
      <sz val="14"/>
      <color theme="7"/>
      <name val="Helvetica"/>
    </font>
    <font>
      <sz val="9"/>
      <color rgb="FF3DB07B"/>
      <name val="Arial"/>
      <family val="2"/>
    </font>
    <font>
      <b/>
      <sz val="9"/>
      <color theme="6"/>
      <name val="Arial"/>
      <family val="2"/>
    </font>
    <font>
      <b/>
      <sz val="9"/>
      <color theme="7"/>
      <name val="Arial"/>
      <family val="2"/>
    </font>
    <font>
      <b/>
      <sz val="9"/>
      <color theme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AABB"/>
        <bgColor indexed="64"/>
      </patternFill>
    </fill>
    <fill>
      <patternFill patternType="solid">
        <fgColor rgb="FFAED9DE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E4D4"/>
        <bgColor indexed="64"/>
      </patternFill>
    </fill>
    <fill>
      <patternFill patternType="solid">
        <fgColor rgb="FF3DB07B"/>
        <bgColor indexed="64"/>
      </patternFill>
    </fill>
    <fill>
      <patternFill patternType="solid">
        <fgColor rgb="FFA0DAC4"/>
        <bgColor indexed="64"/>
      </patternFill>
    </fill>
    <fill>
      <patternFill patternType="solid">
        <fgColor rgb="FFE3066A"/>
        <bgColor indexed="64"/>
      </patternFill>
    </fill>
    <fill>
      <patternFill patternType="solid">
        <fgColor rgb="FFEFD9E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0" xfId="0" applyFont="1" applyFill="1" applyBorder="1" applyAlignment="1">
      <alignment horizontal="center" vertical="justify"/>
    </xf>
    <xf numFmtId="0" fontId="13" fillId="0" borderId="0" xfId="0" applyFont="1"/>
    <xf numFmtId="0" fontId="3" fillId="3" borderId="0" xfId="0" applyFont="1" applyFill="1" applyBorder="1" applyAlignment="1">
      <alignment horizontal="center"/>
    </xf>
    <xf numFmtId="9" fontId="11" fillId="4" borderId="0" xfId="7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left" vertical="center"/>
    </xf>
    <xf numFmtId="0" fontId="2" fillId="12" borderId="0" xfId="0" applyFont="1" applyFill="1" applyBorder="1" applyAlignment="1">
      <alignment horizontal="left" vertical="center"/>
    </xf>
    <xf numFmtId="0" fontId="3" fillId="12" borderId="0" xfId="0" applyFont="1" applyFill="1" applyBorder="1" applyAlignment="1">
      <alignment horizontal="center"/>
    </xf>
    <xf numFmtId="166" fontId="45" fillId="5" borderId="0" xfId="7" applyNumberFormat="1" applyFont="1" applyFill="1" applyAlignment="1" applyProtection="1">
      <alignment horizontal="center" vertical="center"/>
      <protection locked="0"/>
    </xf>
    <xf numFmtId="166" fontId="45" fillId="7" borderId="0" xfId="7" applyNumberFormat="1" applyFont="1" applyFill="1" applyAlignment="1" applyProtection="1">
      <alignment horizontal="center" vertical="center"/>
      <protection locked="0"/>
    </xf>
    <xf numFmtId="166" fontId="45" fillId="9" borderId="0" xfId="7" applyNumberFormat="1" applyFont="1" applyFill="1" applyAlignment="1" applyProtection="1">
      <alignment horizontal="center" vertical="center"/>
      <protection locked="0"/>
    </xf>
    <xf numFmtId="166" fontId="45" fillId="11" borderId="0" xfId="7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12" fillId="0" borderId="0" xfId="2" applyFont="1" applyFill="1" applyBorder="1" applyAlignment="1">
      <alignment horizontal="center" vertical="top" wrapText="1"/>
    </xf>
    <xf numFmtId="44" fontId="0" fillId="0" borderId="0" xfId="2" applyFont="1"/>
    <xf numFmtId="0" fontId="3" fillId="13" borderId="0" xfId="0" applyNumberFormat="1" applyFont="1" applyFill="1" applyBorder="1" applyAlignment="1">
      <alignment horizontal="left"/>
    </xf>
    <xf numFmtId="164" fontId="2" fillId="13" borderId="0" xfId="0" applyNumberFormat="1" applyFont="1" applyFill="1" applyBorder="1" applyAlignment="1">
      <alignment horizontal="left" vertical="center"/>
    </xf>
    <xf numFmtId="0" fontId="3" fillId="13" borderId="0" xfId="0" applyFont="1" applyFill="1" applyBorder="1" applyAlignment="1">
      <alignment horizontal="left"/>
    </xf>
    <xf numFmtId="44" fontId="21" fillId="13" borderId="0" xfId="2" applyFont="1" applyFill="1"/>
    <xf numFmtId="0" fontId="3" fillId="13" borderId="0" xfId="0" applyFont="1" applyFill="1" applyBorder="1" applyAlignment="1">
      <alignment horizontal="center" vertical="justify"/>
    </xf>
    <xf numFmtId="0" fontId="3" fillId="13" borderId="0" xfId="0" applyFont="1" applyFill="1" applyBorder="1" applyAlignment="1">
      <alignment horizontal="left" vertical="center"/>
    </xf>
    <xf numFmtId="0" fontId="2" fillId="13" borderId="0" xfId="0" applyNumberFormat="1" applyFont="1" applyFill="1" applyBorder="1" applyAlignment="1">
      <alignment vertical="center"/>
    </xf>
    <xf numFmtId="0" fontId="2" fillId="13" borderId="0" xfId="0" applyNumberFormat="1" applyFont="1" applyFill="1" applyBorder="1" applyAlignment="1">
      <alignment horizontal="left" vertical="center"/>
    </xf>
    <xf numFmtId="0" fontId="3" fillId="13" borderId="0" xfId="0" applyFont="1" applyFill="1" applyBorder="1" applyAlignment="1">
      <alignment horizontal="center"/>
    </xf>
    <xf numFmtId="0" fontId="7" fillId="13" borderId="0" xfId="0" applyNumberFormat="1" applyFont="1" applyFill="1" applyBorder="1" applyAlignment="1">
      <alignment horizontal="left"/>
    </xf>
    <xf numFmtId="0" fontId="7" fillId="13" borderId="0" xfId="0" applyFont="1" applyFill="1" applyBorder="1" applyAlignment="1">
      <alignment horizontal="left"/>
    </xf>
    <xf numFmtId="0" fontId="2" fillId="13" borderId="0" xfId="0" applyFont="1" applyFill="1" applyBorder="1" applyAlignment="1">
      <alignment vertical="center"/>
    </xf>
    <xf numFmtId="0" fontId="3" fillId="14" borderId="0" xfId="0" applyNumberFormat="1" applyFont="1" applyFill="1" applyBorder="1" applyAlignment="1">
      <alignment horizontal="left"/>
    </xf>
    <xf numFmtId="164" fontId="2" fillId="14" borderId="0" xfId="0" applyNumberFormat="1" applyFont="1" applyFill="1" applyBorder="1" applyAlignment="1">
      <alignment horizontal="left" vertical="center"/>
    </xf>
    <xf numFmtId="0" fontId="3" fillId="14" borderId="0" xfId="0" applyFont="1" applyFill="1" applyBorder="1" applyAlignment="1">
      <alignment horizontal="left"/>
    </xf>
    <xf numFmtId="44" fontId="21" fillId="14" borderId="0" xfId="2" applyFont="1" applyFill="1"/>
    <xf numFmtId="44" fontId="3" fillId="14" borderId="0" xfId="2" applyFont="1" applyFill="1" applyBorder="1" applyAlignment="1">
      <alignment horizontal="left"/>
    </xf>
    <xf numFmtId="164" fontId="2" fillId="10" borderId="0" xfId="0" applyNumberFormat="1" applyFont="1" applyFill="1" applyBorder="1" applyAlignment="1">
      <alignment horizontal="left" vertical="center"/>
    </xf>
    <xf numFmtId="0" fontId="3" fillId="10" borderId="0" xfId="0" applyFont="1" applyFill="1" applyBorder="1" applyAlignment="1">
      <alignment horizontal="left"/>
    </xf>
    <xf numFmtId="44" fontId="21" fillId="10" borderId="0" xfId="2" applyFont="1" applyFill="1"/>
    <xf numFmtId="44" fontId="21" fillId="12" borderId="0" xfId="2" applyFont="1" applyFill="1"/>
    <xf numFmtId="0" fontId="3" fillId="12" borderId="0" xfId="0" applyFont="1" applyFill="1" applyBorder="1" applyAlignment="1">
      <alignment horizontal="left"/>
    </xf>
    <xf numFmtId="0" fontId="3" fillId="12" borderId="0" xfId="0" applyNumberFormat="1" applyFont="1" applyFill="1" applyBorder="1" applyAlignment="1">
      <alignment horizontal="left"/>
    </xf>
    <xf numFmtId="0" fontId="3" fillId="12" borderId="0" xfId="0" applyFont="1" applyFill="1" applyBorder="1" applyAlignment="1">
      <alignment horizontal="left" vertical="center"/>
    </xf>
    <xf numFmtId="0" fontId="3" fillId="12" borderId="0" xfId="0" applyFont="1" applyFill="1" applyBorder="1" applyAlignment="1">
      <alignment horizontal="left" vertical="top"/>
    </xf>
    <xf numFmtId="0" fontId="9" fillId="12" borderId="0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justify"/>
    </xf>
    <xf numFmtId="0" fontId="6" fillId="15" borderId="0" xfId="0" applyFont="1" applyFill="1"/>
    <xf numFmtId="0" fontId="11" fillId="0" borderId="0" xfId="0" applyFont="1"/>
    <xf numFmtId="0" fontId="20" fillId="0" borderId="0" xfId="3" applyFont="1"/>
    <xf numFmtId="0" fontId="46" fillId="0" borderId="0" xfId="3" applyFont="1"/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justify"/>
    </xf>
    <xf numFmtId="0" fontId="14" fillId="4" borderId="1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0" borderId="0" xfId="0" applyFont="1" applyFill="1" applyBorder="1" applyAlignment="1">
      <alignment horizontal="left"/>
    </xf>
    <xf numFmtId="0" fontId="47" fillId="12" borderId="0" xfId="0" applyFont="1" applyFill="1" applyBorder="1" applyAlignment="1">
      <alignment vertical="center"/>
    </xf>
    <xf numFmtId="0" fontId="14" fillId="13" borderId="0" xfId="0" applyFont="1" applyFill="1" applyBorder="1" applyAlignment="1">
      <alignment horizontal="left" vertical="center"/>
    </xf>
    <xf numFmtId="0" fontId="14" fillId="0" borderId="0" xfId="0" applyFont="1"/>
    <xf numFmtId="0" fontId="14" fillId="12" borderId="0" xfId="0" applyFont="1" applyFill="1" applyBorder="1"/>
    <xf numFmtId="0" fontId="14" fillId="12" borderId="0" xfId="0" applyFont="1" applyFill="1" applyBorder="1" applyAlignment="1">
      <alignment horizontal="left"/>
    </xf>
    <xf numFmtId="0" fontId="14" fillId="12" borderId="0" xfId="0" applyFont="1" applyFill="1" applyBorder="1" applyAlignment="1">
      <alignment horizontal="left" vertical="top"/>
    </xf>
    <xf numFmtId="0" fontId="14" fillId="13" borderId="0" xfId="0" applyNumberFormat="1" applyFont="1" applyFill="1" applyBorder="1" applyAlignment="1">
      <alignment horizontal="left"/>
    </xf>
    <xf numFmtId="164" fontId="2" fillId="13" borderId="0" xfId="0" applyNumberFormat="1" applyFont="1" applyFill="1" applyBorder="1" applyAlignment="1">
      <alignment horizontal="center" vertical="center"/>
    </xf>
    <xf numFmtId="164" fontId="2" fillId="14" borderId="0" xfId="0" applyNumberFormat="1" applyFont="1" applyFill="1" applyBorder="1" applyAlignment="1">
      <alignment horizontal="center" vertical="center"/>
    </xf>
    <xf numFmtId="164" fontId="2" fillId="10" borderId="0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5" fillId="10" borderId="0" xfId="0" applyFont="1" applyFill="1" applyBorder="1" applyAlignment="1">
      <alignment horizontal="left" vertical="center"/>
    </xf>
    <xf numFmtId="0" fontId="3" fillId="10" borderId="0" xfId="0" applyFont="1" applyFill="1" applyBorder="1"/>
    <xf numFmtId="0" fontId="3" fillId="10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1" fillId="4" borderId="0" xfId="0" applyFont="1" applyFill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4" borderId="0" xfId="0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45" fillId="5" borderId="0" xfId="0" applyFont="1" applyFill="1" applyAlignment="1" applyProtection="1">
      <alignment vertical="center"/>
    </xf>
    <xf numFmtId="0" fontId="45" fillId="7" borderId="0" xfId="0" applyFont="1" applyFill="1" applyAlignment="1" applyProtection="1">
      <alignment vertical="center"/>
    </xf>
    <xf numFmtId="0" fontId="45" fillId="9" borderId="0" xfId="0" applyFont="1" applyFill="1" applyAlignment="1" applyProtection="1">
      <alignment vertical="center"/>
    </xf>
    <xf numFmtId="0" fontId="45" fillId="11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Protection="1"/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right"/>
    </xf>
    <xf numFmtId="0" fontId="11" fillId="5" borderId="0" xfId="0" applyFont="1" applyFill="1" applyBorder="1" applyAlignment="1" applyProtection="1">
      <alignment horizontal="center"/>
    </xf>
    <xf numFmtId="9" fontId="3" fillId="5" borderId="0" xfId="7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9" fontId="3" fillId="0" borderId="0" xfId="7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9" fontId="12" fillId="0" borderId="0" xfId="7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4" fontId="2" fillId="6" borderId="0" xfId="0" applyNumberFormat="1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26" fillId="6" borderId="0" xfId="0" applyFont="1" applyFill="1" applyBorder="1" applyAlignment="1" applyProtection="1">
      <alignment horizontal="center" vertical="center"/>
    </xf>
    <xf numFmtId="165" fontId="27" fillId="6" borderId="0" xfId="0" applyNumberFormat="1" applyFont="1" applyFill="1" applyBorder="1" applyAlignment="1" applyProtection="1">
      <alignment horizontal="right" vertical="center" indent="3"/>
    </xf>
    <xf numFmtId="0" fontId="27" fillId="6" borderId="0" xfId="0" applyFont="1" applyFill="1" applyBorder="1" applyAlignment="1" applyProtection="1">
      <alignment horizontal="right" vertical="center"/>
    </xf>
    <xf numFmtId="0" fontId="27" fillId="6" borderId="0" xfId="0" applyFont="1" applyFill="1" applyBorder="1" applyAlignment="1" applyProtection="1">
      <alignment horizontal="right" vertical="center" indent="3"/>
    </xf>
    <xf numFmtId="0" fontId="28" fillId="6" borderId="0" xfId="0" applyFont="1" applyFill="1" applyBorder="1" applyAlignment="1" applyProtection="1">
      <alignment horizontal="right" vertical="center" indent="3"/>
    </xf>
    <xf numFmtId="0" fontId="29" fillId="6" borderId="0" xfId="0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/>
    </xf>
    <xf numFmtId="9" fontId="26" fillId="6" borderId="0" xfId="7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center" indent="3"/>
    </xf>
    <xf numFmtId="0" fontId="3" fillId="0" borderId="0" xfId="0" applyFont="1" applyFill="1" applyBorder="1" applyAlignment="1" applyProtection="1">
      <alignment vertical="justify"/>
    </xf>
    <xf numFmtId="4" fontId="3" fillId="0" borderId="0" xfId="0" applyNumberFormat="1" applyFont="1" applyFill="1" applyBorder="1" applyAlignment="1" applyProtection="1">
      <alignment horizontal="right" vertical="justify"/>
    </xf>
    <xf numFmtId="2" fontId="3" fillId="0" borderId="0" xfId="0" applyNumberFormat="1" applyFont="1" applyFill="1" applyBorder="1" applyAlignment="1" applyProtection="1">
      <alignment horizontal="right" vertical="justify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justify"/>
    </xf>
    <xf numFmtId="0" fontId="28" fillId="6" borderId="0" xfId="0" applyFont="1" applyFill="1" applyBorder="1" applyAlignment="1" applyProtection="1">
      <alignment horizontal="right" vertical="center"/>
    </xf>
    <xf numFmtId="9" fontId="2" fillId="6" borderId="0" xfId="7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vertical="justify"/>
    </xf>
    <xf numFmtId="0" fontId="9" fillId="0" borderId="0" xfId="0" applyFont="1" applyFill="1" applyBorder="1" applyAlignment="1" applyProtection="1">
      <alignment horizontal="left" vertical="justify"/>
    </xf>
    <xf numFmtId="2" fontId="3" fillId="0" borderId="0" xfId="0" applyNumberFormat="1" applyFont="1" applyFill="1" applyBorder="1" applyAlignment="1" applyProtection="1">
      <alignment vertical="justify"/>
    </xf>
    <xf numFmtId="2" fontId="3" fillId="0" borderId="0" xfId="0" applyNumberFormat="1" applyFont="1" applyFill="1" applyBorder="1" applyAlignment="1" applyProtection="1">
      <alignment horizontal="center" vertical="justify"/>
    </xf>
    <xf numFmtId="0" fontId="9" fillId="0" borderId="0" xfId="0" applyFont="1" applyFill="1" applyBorder="1" applyAlignment="1" applyProtection="1">
      <alignment vertical="justify"/>
    </xf>
    <xf numFmtId="0" fontId="2" fillId="6" borderId="0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/>
    </xf>
    <xf numFmtId="2" fontId="3" fillId="6" borderId="0" xfId="0" applyNumberFormat="1" applyFont="1" applyFill="1" applyBorder="1" applyAlignment="1" applyProtection="1">
      <alignment horizontal="right" vertical="center"/>
    </xf>
    <xf numFmtId="0" fontId="10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28" fillId="6" borderId="0" xfId="0" applyFont="1" applyFill="1" applyBorder="1" applyAlignment="1" applyProtection="1">
      <alignment horizontal="center" vertical="center"/>
    </xf>
    <xf numFmtId="9" fontId="28" fillId="6" borderId="0" xfId="7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9" fontId="7" fillId="0" borderId="0" xfId="7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2" fontId="3" fillId="0" borderId="0" xfId="0" applyNumberFormat="1" applyFont="1" applyFill="1" applyBorder="1" applyAlignment="1" applyProtection="1">
      <alignment horizontal="right"/>
    </xf>
    <xf numFmtId="0" fontId="3" fillId="6" borderId="0" xfId="0" applyFont="1" applyFill="1" applyBorder="1" applyProtection="1"/>
    <xf numFmtId="0" fontId="3" fillId="6" borderId="0" xfId="0" applyFont="1" applyFill="1" applyBorder="1" applyAlignment="1" applyProtection="1"/>
    <xf numFmtId="165" fontId="28" fillId="6" borderId="0" xfId="0" applyNumberFormat="1" applyFont="1" applyFill="1" applyBorder="1" applyAlignment="1" applyProtection="1">
      <alignment horizontal="right" vertical="center" indent="3"/>
    </xf>
    <xf numFmtId="2" fontId="3" fillId="0" borderId="0" xfId="2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justify"/>
    </xf>
    <xf numFmtId="0" fontId="2" fillId="0" borderId="0" xfId="0" applyFont="1" applyProtection="1"/>
    <xf numFmtId="0" fontId="4" fillId="0" borderId="0" xfId="0" applyNumberFormat="1" applyFont="1" applyFill="1" applyBorder="1" applyAlignment="1" applyProtection="1">
      <alignment horizontal="left"/>
    </xf>
    <xf numFmtId="0" fontId="3" fillId="7" borderId="0" xfId="0" applyNumberFormat="1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center"/>
    </xf>
    <xf numFmtId="0" fontId="24" fillId="7" borderId="0" xfId="0" applyFont="1" applyFill="1" applyAlignment="1" applyProtection="1">
      <alignment horizontal="center"/>
    </xf>
    <xf numFmtId="4" fontId="3" fillId="7" borderId="0" xfId="0" applyNumberFormat="1" applyFont="1" applyFill="1" applyBorder="1" applyAlignment="1" applyProtection="1">
      <alignment horizontal="right"/>
    </xf>
    <xf numFmtId="0" fontId="3" fillId="7" borderId="0" xfId="0" applyFont="1" applyFill="1" applyBorder="1" applyAlignment="1" applyProtection="1">
      <alignment horizontal="right"/>
    </xf>
    <xf numFmtId="0" fontId="11" fillId="7" borderId="0" xfId="0" applyFont="1" applyFill="1" applyBorder="1" applyAlignment="1" applyProtection="1">
      <alignment horizontal="center"/>
    </xf>
    <xf numFmtId="9" fontId="3" fillId="7" borderId="0" xfId="7" applyFont="1" applyFill="1" applyBorder="1" applyAlignment="1" applyProtection="1">
      <alignment horizontal="center"/>
    </xf>
    <xf numFmtId="0" fontId="3" fillId="7" borderId="0" xfId="0" applyFont="1" applyFill="1" applyBorder="1" applyProtection="1"/>
    <xf numFmtId="0" fontId="24" fillId="0" borderId="0" xfId="0" applyFont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right"/>
    </xf>
    <xf numFmtId="164" fontId="2" fillId="8" borderId="0" xfId="0" applyNumberFormat="1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left" vertical="center"/>
    </xf>
    <xf numFmtId="0" fontId="32" fillId="8" borderId="0" xfId="0" applyFont="1" applyFill="1" applyBorder="1" applyAlignment="1" applyProtection="1">
      <alignment horizontal="center" vertical="center"/>
    </xf>
    <xf numFmtId="165" fontId="33" fillId="8" borderId="0" xfId="0" applyNumberFormat="1" applyFont="1" applyFill="1" applyBorder="1" applyAlignment="1" applyProtection="1">
      <alignment horizontal="right" vertical="center" indent="3"/>
    </xf>
    <xf numFmtId="0" fontId="33" fillId="8" borderId="0" xfId="0" applyFont="1" applyFill="1" applyBorder="1" applyAlignment="1" applyProtection="1">
      <alignment horizontal="right" vertical="center"/>
    </xf>
    <xf numFmtId="0" fontId="33" fillId="8" borderId="0" xfId="0" applyFont="1" applyFill="1" applyBorder="1" applyAlignment="1" applyProtection="1">
      <alignment horizontal="right" vertical="center" indent="3"/>
    </xf>
    <xf numFmtId="0" fontId="32" fillId="8" borderId="0" xfId="0" applyFont="1" applyFill="1" applyBorder="1" applyAlignment="1" applyProtection="1">
      <alignment horizontal="right" vertical="center" indent="3"/>
    </xf>
    <xf numFmtId="0" fontId="34" fillId="8" borderId="0" xfId="0" applyFont="1" applyFill="1" applyBorder="1" applyAlignment="1" applyProtection="1">
      <alignment horizontal="center" vertical="center"/>
    </xf>
    <xf numFmtId="9" fontId="35" fillId="8" borderId="0" xfId="7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left" vertical="center" indent="3"/>
    </xf>
    <xf numFmtId="9" fontId="3" fillId="0" borderId="0" xfId="7" applyFont="1" applyFill="1" applyBorder="1" applyAlignment="1" applyProtection="1">
      <alignment horizontal="center" vertical="center"/>
    </xf>
    <xf numFmtId="164" fontId="2" fillId="8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justify"/>
    </xf>
    <xf numFmtId="43" fontId="3" fillId="0" borderId="0" xfId="1" applyFont="1" applyFill="1" applyBorder="1" applyAlignment="1" applyProtection="1">
      <alignment vertical="justify"/>
    </xf>
    <xf numFmtId="9" fontId="3" fillId="0" borderId="0" xfId="7" applyFont="1" applyFill="1" applyBorder="1" applyAlignment="1" applyProtection="1">
      <alignment horizontal="center" vertical="justify"/>
    </xf>
    <xf numFmtId="0" fontId="3" fillId="8" borderId="0" xfId="0" applyFont="1" applyFill="1" applyBorder="1" applyAlignment="1" applyProtection="1">
      <alignment vertical="justify"/>
    </xf>
    <xf numFmtId="0" fontId="3" fillId="0" borderId="0" xfId="0" applyNumberFormat="1" applyFont="1" applyFill="1" applyBorder="1" applyAlignment="1" applyProtection="1">
      <alignment horizontal="center"/>
    </xf>
    <xf numFmtId="44" fontId="3" fillId="0" borderId="0" xfId="2" applyFont="1" applyFill="1" applyBorder="1" applyAlignment="1" applyProtection="1">
      <alignment horizontal="left"/>
    </xf>
    <xf numFmtId="4" fontId="3" fillId="0" borderId="0" xfId="0" applyNumberFormat="1" applyFont="1" applyFill="1" applyBorder="1" applyAlignment="1" applyProtection="1">
      <alignment horizontal="center"/>
    </xf>
    <xf numFmtId="0" fontId="3" fillId="8" borderId="0" xfId="0" applyFont="1" applyFill="1" applyBorder="1" applyProtection="1"/>
    <xf numFmtId="2" fontId="3" fillId="8" borderId="0" xfId="0" applyNumberFormat="1" applyFont="1" applyFill="1" applyBorder="1" applyAlignment="1" applyProtection="1">
      <alignment horizontal="center" vertical="justify"/>
    </xf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vertical="justify"/>
    </xf>
    <xf numFmtId="0" fontId="3" fillId="0" borderId="0" xfId="0" applyFont="1" applyProtection="1"/>
    <xf numFmtId="0" fontId="9" fillId="8" borderId="0" xfId="0" applyFont="1" applyFill="1" applyBorder="1" applyAlignment="1" applyProtection="1">
      <alignment vertical="justify"/>
    </xf>
    <xf numFmtId="0" fontId="3" fillId="8" borderId="0" xfId="0" applyFont="1" applyFill="1" applyBorder="1" applyAlignment="1" applyProtection="1">
      <alignment horizontal="center" vertical="justify"/>
    </xf>
    <xf numFmtId="0" fontId="3" fillId="8" borderId="0" xfId="0" applyFont="1" applyFill="1" applyBorder="1" applyAlignment="1" applyProtection="1">
      <alignment horizontal="center"/>
    </xf>
    <xf numFmtId="2" fontId="3" fillId="8" borderId="0" xfId="0" applyNumberFormat="1" applyFont="1" applyFill="1" applyBorder="1" applyAlignment="1" applyProtection="1">
      <alignment vertical="justify"/>
    </xf>
    <xf numFmtId="0" fontId="10" fillId="8" borderId="0" xfId="0" applyFont="1" applyFill="1" applyBorder="1" applyAlignment="1" applyProtection="1">
      <alignment horizontal="center" vertical="center"/>
    </xf>
    <xf numFmtId="9" fontId="3" fillId="8" borderId="0" xfId="7" applyFont="1" applyFill="1" applyBorder="1" applyAlignment="1" applyProtection="1">
      <alignment horizontal="center" vertical="justify"/>
    </xf>
    <xf numFmtId="0" fontId="19" fillId="0" borderId="0" xfId="0" applyFont="1" applyFill="1" applyBorder="1" applyAlignment="1" applyProtection="1">
      <alignment horizontal="left"/>
    </xf>
    <xf numFmtId="43" fontId="3" fillId="0" borderId="0" xfId="1" applyFont="1" applyFill="1" applyBorder="1" applyProtection="1"/>
    <xf numFmtId="0" fontId="3" fillId="0" borderId="0" xfId="0" applyFont="1" applyFill="1" applyBorder="1" applyAlignment="1" applyProtection="1"/>
    <xf numFmtId="9" fontId="3" fillId="0" borderId="0" xfId="7" applyFont="1" applyFill="1" applyBorder="1" applyProtection="1"/>
    <xf numFmtId="0" fontId="9" fillId="0" borderId="0" xfId="0" applyNumberFormat="1" applyFont="1" applyFill="1" applyBorder="1" applyAlignment="1" applyProtection="1">
      <alignment horizontal="left"/>
    </xf>
    <xf numFmtId="0" fontId="3" fillId="9" borderId="0" xfId="0" applyNumberFormat="1" applyFont="1" applyFill="1" applyBorder="1" applyAlignment="1" applyProtection="1">
      <alignment horizontal="left"/>
    </xf>
    <xf numFmtId="0" fontId="3" fillId="9" borderId="0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left"/>
    </xf>
    <xf numFmtId="4" fontId="3" fillId="9" borderId="0" xfId="0" applyNumberFormat="1" applyFont="1" applyFill="1" applyBorder="1" applyAlignment="1" applyProtection="1">
      <alignment horizontal="right"/>
    </xf>
    <xf numFmtId="0" fontId="3" fillId="9" borderId="0" xfId="0" applyFont="1" applyFill="1" applyBorder="1" applyAlignment="1" applyProtection="1">
      <alignment horizontal="right"/>
    </xf>
    <xf numFmtId="9" fontId="3" fillId="9" borderId="0" xfId="7" applyFont="1" applyFill="1" applyBorder="1" applyAlignment="1" applyProtection="1">
      <alignment horizontal="center"/>
    </xf>
    <xf numFmtId="0" fontId="3" fillId="9" borderId="0" xfId="0" applyFont="1" applyFill="1" applyBorder="1" applyProtection="1"/>
    <xf numFmtId="43" fontId="3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9" borderId="0" xfId="0" applyFont="1" applyFill="1" applyBorder="1" applyAlignment="1" applyProtection="1">
      <alignment horizontal="left" vertical="center"/>
    </xf>
    <xf numFmtId="164" fontId="2" fillId="9" borderId="0" xfId="0" applyNumberFormat="1" applyFont="1" applyFill="1" applyAlignment="1" applyProtection="1">
      <alignment horizontal="center" vertical="center"/>
    </xf>
    <xf numFmtId="0" fontId="5" fillId="9" borderId="0" xfId="0" applyFont="1" applyFill="1" applyAlignment="1" applyProtection="1">
      <alignment horizontal="left" vertical="center"/>
    </xf>
    <xf numFmtId="0" fontId="26" fillId="9" borderId="0" xfId="0" applyFont="1" applyFill="1" applyAlignment="1" applyProtection="1">
      <alignment horizontal="center" vertical="center"/>
    </xf>
    <xf numFmtId="0" fontId="36" fillId="9" borderId="0" xfId="0" applyFont="1" applyFill="1" applyAlignment="1" applyProtection="1">
      <alignment horizontal="center" vertical="center"/>
    </xf>
    <xf numFmtId="165" fontId="37" fillId="9" borderId="0" xfId="0" applyNumberFormat="1" applyFont="1" applyFill="1" applyAlignment="1" applyProtection="1">
      <alignment horizontal="right" vertical="center"/>
    </xf>
    <xf numFmtId="0" fontId="37" fillId="9" borderId="0" xfId="0" applyFont="1" applyFill="1" applyAlignment="1" applyProtection="1">
      <alignment horizontal="right" vertical="center"/>
    </xf>
    <xf numFmtId="0" fontId="38" fillId="9" borderId="0" xfId="0" applyFont="1" applyFill="1" applyAlignment="1" applyProtection="1">
      <alignment horizontal="right" vertical="center"/>
    </xf>
    <xf numFmtId="0" fontId="39" fillId="9" borderId="0" xfId="0" applyFont="1" applyFill="1" applyAlignment="1" applyProtection="1">
      <alignment horizontal="center" vertical="center"/>
    </xf>
    <xf numFmtId="4" fontId="38" fillId="9" borderId="0" xfId="0" applyNumberFormat="1" applyFont="1" applyFill="1" applyAlignment="1" applyProtection="1">
      <alignment horizontal="right" vertical="center"/>
    </xf>
    <xf numFmtId="9" fontId="38" fillId="9" borderId="0" xfId="7" applyFont="1" applyFill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horizontal="left" vertical="center"/>
    </xf>
    <xf numFmtId="0" fontId="2" fillId="10" borderId="0" xfId="0" applyFont="1" applyFill="1" applyBorder="1" applyAlignment="1" applyProtection="1">
      <alignment horizontal="left" vertical="center"/>
    </xf>
    <xf numFmtId="164" fontId="2" fillId="10" borderId="0" xfId="0" applyNumberFormat="1" applyFont="1" applyFill="1" applyAlignment="1" applyProtection="1">
      <alignment horizontal="center" vertical="center"/>
    </xf>
    <xf numFmtId="0" fontId="2" fillId="10" borderId="0" xfId="0" applyFont="1" applyFill="1" applyAlignment="1" applyProtection="1">
      <alignment horizontal="left" vertical="center"/>
    </xf>
    <xf numFmtId="0" fontId="26" fillId="10" borderId="0" xfId="0" applyFont="1" applyFill="1" applyAlignment="1" applyProtection="1">
      <alignment horizontal="center" vertical="center"/>
    </xf>
    <xf numFmtId="0" fontId="36" fillId="10" borderId="0" xfId="0" applyFont="1" applyFill="1" applyAlignment="1" applyProtection="1">
      <alignment horizontal="center" vertical="center"/>
    </xf>
    <xf numFmtId="2" fontId="41" fillId="10" borderId="0" xfId="0" applyNumberFormat="1" applyFont="1" applyFill="1" applyAlignment="1" applyProtection="1">
      <alignment vertical="center"/>
    </xf>
    <xf numFmtId="0" fontId="41" fillId="10" borderId="0" xfId="0" applyFont="1" applyFill="1" applyAlignment="1" applyProtection="1">
      <alignment vertical="center"/>
    </xf>
    <xf numFmtId="0" fontId="42" fillId="10" borderId="0" xfId="0" applyFont="1" applyFill="1" applyAlignment="1" applyProtection="1">
      <alignment horizontal="center" vertical="center"/>
    </xf>
    <xf numFmtId="4" fontId="43" fillId="10" borderId="0" xfId="0" applyNumberFormat="1" applyFont="1" applyFill="1" applyAlignment="1" applyProtection="1">
      <alignment horizontal="right" vertical="center"/>
    </xf>
    <xf numFmtId="9" fontId="43" fillId="10" borderId="0" xfId="7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2" fontId="3" fillId="3" borderId="0" xfId="0" applyNumberFormat="1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9" fontId="3" fillId="3" borderId="0" xfId="7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10" borderId="0" xfId="0" applyFont="1" applyFill="1" applyAlignment="1" applyProtection="1">
      <alignment horizontal="center" vertical="center"/>
    </xf>
    <xf numFmtId="0" fontId="3" fillId="10" borderId="0" xfId="0" applyFont="1" applyFill="1" applyAlignment="1" applyProtection="1">
      <alignment vertical="center"/>
    </xf>
    <xf numFmtId="2" fontId="3" fillId="10" borderId="0" xfId="0" applyNumberFormat="1" applyFont="1" applyFill="1" applyAlignment="1" applyProtection="1">
      <alignment vertical="center"/>
    </xf>
    <xf numFmtId="0" fontId="10" fillId="10" borderId="0" xfId="0" applyFont="1" applyFill="1" applyAlignment="1" applyProtection="1">
      <alignment horizontal="center" vertical="center"/>
    </xf>
    <xf numFmtId="9" fontId="3" fillId="10" borderId="0" xfId="7" applyFont="1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2" fontId="3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2" fontId="44" fillId="10" borderId="0" xfId="0" applyNumberFormat="1" applyFont="1" applyFill="1" applyAlignment="1" applyProtection="1">
      <alignment vertical="center"/>
    </xf>
    <xf numFmtId="0" fontId="44" fillId="10" borderId="0" xfId="0" applyFont="1" applyFill="1" applyAlignment="1" applyProtection="1">
      <alignment vertical="center"/>
    </xf>
    <xf numFmtId="4" fontId="26" fillId="10" borderId="0" xfId="0" applyNumberFormat="1" applyFont="1" applyFill="1" applyAlignment="1" applyProtection="1">
      <alignment horizontal="right" vertical="center"/>
    </xf>
    <xf numFmtId="9" fontId="52" fillId="3" borderId="0" xfId="7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2" fontId="40" fillId="9" borderId="0" xfId="0" applyNumberFormat="1" applyFont="1" applyFill="1" applyAlignment="1" applyProtection="1">
      <alignment vertical="center"/>
    </xf>
    <xf numFmtId="0" fontId="40" fillId="9" borderId="0" xfId="0" applyFont="1" applyFill="1" applyAlignment="1" applyProtection="1">
      <alignment vertical="center"/>
    </xf>
    <xf numFmtId="9" fontId="50" fillId="9" borderId="0" xfId="7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9" fontId="51" fillId="10" borderId="0" xfId="7" applyFont="1" applyFill="1" applyBorder="1" applyAlignment="1" applyProtection="1">
      <alignment horizontal="right" vertical="center"/>
    </xf>
    <xf numFmtId="9" fontId="41" fillId="10" borderId="0" xfId="7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9" fontId="3" fillId="0" borderId="0" xfId="7" applyFont="1" applyFill="1" applyBorder="1" applyAlignment="1" applyProtection="1">
      <alignment horizontal="center" vertical="center" wrapText="1"/>
    </xf>
    <xf numFmtId="9" fontId="41" fillId="9" borderId="0" xfId="7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9" fontId="51" fillId="9" borderId="0" xfId="7" applyFont="1" applyFill="1" applyBorder="1" applyAlignment="1" applyProtection="1">
      <alignment horizontal="right" vertical="center"/>
    </xf>
    <xf numFmtId="9" fontId="3" fillId="9" borderId="0" xfId="7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vertical="center"/>
    </xf>
    <xf numFmtId="0" fontId="9" fillId="10" borderId="0" xfId="0" applyFont="1" applyFill="1" applyBorder="1" applyAlignment="1" applyProtection="1">
      <alignment vertical="center"/>
    </xf>
    <xf numFmtId="164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10" borderId="0" xfId="0" applyFont="1" applyFill="1" applyBorder="1" applyAlignment="1" applyProtection="1">
      <alignment vertical="center"/>
    </xf>
    <xf numFmtId="44" fontId="3" fillId="0" borderId="0" xfId="2" applyFont="1" applyFill="1" applyBorder="1" applyAlignment="1" applyProtection="1">
      <alignment horizontal="left" vertical="center"/>
    </xf>
    <xf numFmtId="44" fontId="3" fillId="0" borderId="0" xfId="2" applyFont="1" applyFill="1" applyBorder="1" applyAlignment="1" applyProtection="1">
      <alignment horizontal="center" vertical="center"/>
    </xf>
    <xf numFmtId="9" fontId="49" fillId="9" borderId="0" xfId="7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vertical="center"/>
    </xf>
    <xf numFmtId="0" fontId="3" fillId="11" borderId="0" xfId="0" applyNumberFormat="1" applyFont="1" applyFill="1" applyBorder="1" applyAlignment="1" applyProtection="1">
      <alignment horizontal="left"/>
    </xf>
    <xf numFmtId="0" fontId="3" fillId="11" borderId="0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left"/>
    </xf>
    <xf numFmtId="4" fontId="3" fillId="11" borderId="0" xfId="0" applyNumberFormat="1" applyFont="1" applyFill="1" applyBorder="1" applyAlignment="1" applyProtection="1">
      <alignment horizontal="right"/>
    </xf>
    <xf numFmtId="0" fontId="3" fillId="11" borderId="0" xfId="0" applyFont="1" applyFill="1" applyBorder="1" applyAlignment="1" applyProtection="1">
      <alignment horizontal="right"/>
    </xf>
    <xf numFmtId="9" fontId="3" fillId="11" borderId="0" xfId="7" applyFont="1" applyFill="1" applyBorder="1" applyAlignment="1" applyProtection="1">
      <alignment horizontal="center"/>
    </xf>
    <xf numFmtId="0" fontId="3" fillId="11" borderId="0" xfId="0" applyFont="1" applyFill="1" applyBorder="1" applyProtection="1"/>
    <xf numFmtId="166" fontId="4" fillId="0" borderId="0" xfId="7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top" wrapText="1"/>
    </xf>
    <xf numFmtId="4" fontId="12" fillId="0" borderId="0" xfId="0" applyNumberFormat="1" applyFont="1" applyFill="1" applyBorder="1" applyAlignment="1" applyProtection="1">
      <alignment horizontal="center" vertical="top" wrapText="1"/>
    </xf>
    <xf numFmtId="9" fontId="12" fillId="0" borderId="0" xfId="7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left" wrapText="1"/>
    </xf>
    <xf numFmtId="0" fontId="2" fillId="12" borderId="0" xfId="0" applyFont="1" applyFill="1" applyBorder="1" applyAlignment="1" applyProtection="1">
      <alignment horizontal="left" vertical="center"/>
    </xf>
    <xf numFmtId="164" fontId="2" fillId="12" borderId="0" xfId="0" applyNumberFormat="1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center" vertical="center"/>
    </xf>
    <xf numFmtId="0" fontId="36" fillId="12" borderId="0" xfId="0" applyFont="1" applyFill="1" applyBorder="1" applyAlignment="1" applyProtection="1">
      <alignment horizontal="center" vertical="center"/>
    </xf>
    <xf numFmtId="2" fontId="41" fillId="12" borderId="0" xfId="0" applyNumberFormat="1" applyFont="1" applyFill="1" applyBorder="1" applyAlignment="1" applyProtection="1">
      <alignment vertical="center"/>
    </xf>
    <xf numFmtId="0" fontId="41" fillId="12" borderId="0" xfId="0" applyFont="1" applyFill="1" applyBorder="1" applyAlignment="1" applyProtection="1">
      <alignment vertical="center"/>
    </xf>
    <xf numFmtId="9" fontId="43" fillId="12" borderId="0" xfId="7" applyFont="1" applyFill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left" vertical="center" indent="3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vertical="center"/>
    </xf>
    <xf numFmtId="0" fontId="3" fillId="12" borderId="0" xfId="0" applyFont="1" applyFill="1" applyBorder="1" applyAlignment="1" applyProtection="1">
      <alignment horizontal="center"/>
    </xf>
    <xf numFmtId="0" fontId="3" fillId="12" borderId="0" xfId="0" applyFont="1" applyFill="1" applyBorder="1" applyProtection="1"/>
    <xf numFmtId="2" fontId="3" fillId="12" borderId="0" xfId="0" applyNumberFormat="1" applyFont="1" applyFill="1" applyBorder="1" applyProtection="1"/>
    <xf numFmtId="9" fontId="3" fillId="12" borderId="0" xfId="7" applyFont="1" applyFill="1" applyBorder="1" applyAlignment="1" applyProtection="1">
      <alignment horizontal="center"/>
    </xf>
    <xf numFmtId="2" fontId="3" fillId="0" borderId="0" xfId="0" applyNumberFormat="1" applyFont="1" applyFill="1" applyBorder="1" applyProtection="1"/>
    <xf numFmtId="0" fontId="3" fillId="2" borderId="0" xfId="0" applyFont="1" applyFill="1" applyBorder="1" applyProtection="1"/>
    <xf numFmtId="2" fontId="44" fillId="12" borderId="0" xfId="0" applyNumberFormat="1" applyFont="1" applyFill="1" applyBorder="1" applyAlignment="1" applyProtection="1">
      <alignment vertical="center"/>
    </xf>
    <xf numFmtId="0" fontId="44" fillId="12" borderId="0" xfId="0" applyFont="1" applyFill="1" applyBorder="1" applyAlignment="1" applyProtection="1">
      <alignment vertical="center"/>
    </xf>
    <xf numFmtId="9" fontId="26" fillId="12" borderId="0" xfId="7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indent="3"/>
    </xf>
    <xf numFmtId="9" fontId="9" fillId="0" borderId="0" xfId="7" applyFont="1" applyFill="1" applyBorder="1" applyAlignment="1" applyProtection="1">
      <alignment horizontal="center"/>
    </xf>
    <xf numFmtId="0" fontId="2" fillId="6" borderId="0" xfId="0" applyNumberFormat="1" applyFont="1" applyFill="1" applyBorder="1" applyAlignment="1" applyProtection="1">
      <alignment horizontal="left" vertical="center"/>
    </xf>
    <xf numFmtId="2" fontId="3" fillId="6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left" vertical="center"/>
    </xf>
    <xf numFmtId="43" fontId="3" fillId="6" borderId="0" xfId="1" applyFont="1" applyFill="1" applyBorder="1" applyAlignment="1" applyProtection="1">
      <alignment horizontal="center" vertical="center"/>
    </xf>
    <xf numFmtId="9" fontId="3" fillId="6" borderId="0" xfId="7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center" vertical="center"/>
    </xf>
    <xf numFmtId="2" fontId="3" fillId="6" borderId="0" xfId="0" applyNumberFormat="1" applyFont="1" applyFill="1" applyBorder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center"/>
    </xf>
    <xf numFmtId="2" fontId="3" fillId="8" borderId="0" xfId="0" applyNumberFormat="1" applyFont="1" applyFill="1" applyBorder="1" applyAlignment="1" applyProtection="1">
      <alignment horizontal="center" vertical="justify"/>
    </xf>
    <xf numFmtId="0" fontId="2" fillId="8" borderId="0" xfId="0" applyNumberFormat="1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left" vertical="center"/>
    </xf>
    <xf numFmtId="9" fontId="3" fillId="8" borderId="0" xfId="7" applyFont="1" applyFill="1" applyBorder="1" applyAlignment="1" applyProtection="1">
      <alignment horizontal="center" vertical="center"/>
    </xf>
    <xf numFmtId="0" fontId="16" fillId="12" borderId="0" xfId="0" applyFont="1" applyFill="1" applyBorder="1" applyAlignment="1" applyProtection="1">
      <alignment horizontal="center" vertical="center" wrapText="1"/>
    </xf>
    <xf numFmtId="0" fontId="48" fillId="12" borderId="0" xfId="0" applyFont="1" applyFill="1" applyBorder="1" applyAlignment="1" applyProtection="1">
      <alignment horizontal="center" vertical="center" wrapText="1"/>
    </xf>
  </cellXfs>
  <cellStyles count="8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Percent" xfId="7" builtinId="5"/>
  </cellStyles>
  <dxfs count="2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D9DE"/>
      <color rgb="FFFFE393"/>
      <color rgb="FFA0DAC4"/>
      <color rgb="FF3DB0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7905750</xdr:colOff>
      <xdr:row>15</xdr:row>
      <xdr:rowOff>1574800</xdr:rowOff>
    </xdr:from>
    <xdr:to>
      <xdr:col>2</xdr:col>
      <xdr:colOff>9525</xdr:colOff>
      <xdr:row>16</xdr:row>
      <xdr:rowOff>28575</xdr:rowOff>
    </xdr:to>
    <xdr:pic>
      <xdr:nvPicPr>
        <xdr:cNvPr id="1073" name="Picture 6">
          <a:extLst>
            <a:ext uri="{FF2B5EF4-FFF2-40B4-BE49-F238E27FC236}">
              <a16:creationId xmlns:a16="http://schemas.microsoft.com/office/drawing/2014/main" id="{785E27DF-B336-48C1-892F-B319347C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7315200"/>
          <a:ext cx="127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2619375</xdr:colOff>
      <xdr:row>0</xdr:row>
      <xdr:rowOff>1762125</xdr:rowOff>
    </xdr:to>
    <xdr:pic>
      <xdr:nvPicPr>
        <xdr:cNvPr id="1075" name="Picture 1">
          <a:extLst>
            <a:ext uri="{FF2B5EF4-FFF2-40B4-BE49-F238E27FC236}">
              <a16:creationId xmlns:a16="http://schemas.microsoft.com/office/drawing/2014/main" id="{F7917A0E-6FD8-4165-9870-7781546D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0" cy="175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15</xdr:row>
      <xdr:rowOff>176893</xdr:rowOff>
    </xdr:from>
    <xdr:to>
      <xdr:col>1</xdr:col>
      <xdr:colOff>1744595</xdr:colOff>
      <xdr:row>15</xdr:row>
      <xdr:rowOff>1345294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900C25-2035-47AB-8354-F41D7DF33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2" y="5973536"/>
          <a:ext cx="2288882" cy="1168401"/>
        </a:xfrm>
        <a:prstGeom prst="rect">
          <a:avLst/>
        </a:prstGeom>
      </xdr:spPr>
    </xdr:pic>
    <xdr:clientData/>
  </xdr:twoCellAnchor>
  <xdr:twoCellAnchor editAs="oneCell">
    <xdr:from>
      <xdr:col>1</xdr:col>
      <xdr:colOff>4102288</xdr:colOff>
      <xdr:row>15</xdr:row>
      <xdr:rowOff>1439606</xdr:rowOff>
    </xdr:from>
    <xdr:to>
      <xdr:col>2</xdr:col>
      <xdr:colOff>2182461</xdr:colOff>
      <xdr:row>21</xdr:row>
      <xdr:rowOff>25490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2AFD549-3F91-4570-AA0B-4A414BE5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8217" y="7236249"/>
          <a:ext cx="2325601" cy="919055"/>
        </a:xfrm>
        <a:prstGeom prst="rect">
          <a:avLst/>
        </a:prstGeom>
      </xdr:spPr>
    </xdr:pic>
    <xdr:clientData/>
  </xdr:twoCellAnchor>
  <xdr:twoCellAnchor editAs="oneCell">
    <xdr:from>
      <xdr:col>1</xdr:col>
      <xdr:colOff>1959428</xdr:colOff>
      <xdr:row>15</xdr:row>
      <xdr:rowOff>198637</xdr:rowOff>
    </xdr:from>
    <xdr:to>
      <xdr:col>1</xdr:col>
      <xdr:colOff>3779270</xdr:colOff>
      <xdr:row>15</xdr:row>
      <xdr:rowOff>942040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412FA4C-0229-4C9D-B763-DF91FD73D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5357" y="5995280"/>
          <a:ext cx="1826192" cy="743403"/>
        </a:xfrm>
        <a:prstGeom prst="rect">
          <a:avLst/>
        </a:prstGeom>
      </xdr:spPr>
    </xdr:pic>
    <xdr:clientData/>
  </xdr:twoCellAnchor>
  <xdr:twoCellAnchor editAs="oneCell">
    <xdr:from>
      <xdr:col>1</xdr:col>
      <xdr:colOff>4007635</xdr:colOff>
      <xdr:row>15</xdr:row>
      <xdr:rowOff>190499</xdr:rowOff>
    </xdr:from>
    <xdr:to>
      <xdr:col>2</xdr:col>
      <xdr:colOff>2278276</xdr:colOff>
      <xdr:row>15</xdr:row>
      <xdr:rowOff>1306259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16ADAE1-DF5E-479E-893B-F261CCA7B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33564" y="5987142"/>
          <a:ext cx="2509719" cy="1115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3</xdr:col>
      <xdr:colOff>1287929</xdr:colOff>
      <xdr:row>0</xdr:row>
      <xdr:rowOff>723156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4C3916-D44B-49FD-A101-FB29A2239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2475379" cy="570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3</xdr:col>
      <xdr:colOff>1667996</xdr:colOff>
      <xdr:row>0</xdr:row>
      <xdr:rowOff>609475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9AC853-A7C4-41F7-A6C9-8EE326E1C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2400"/>
          <a:ext cx="2801471" cy="457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5</xdr:col>
      <xdr:colOff>504825</xdr:colOff>
      <xdr:row>0</xdr:row>
      <xdr:rowOff>588917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16D883-6EB9-45AF-92F5-E43B7393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5629275" cy="5603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1806887</xdr:colOff>
      <xdr:row>0</xdr:row>
      <xdr:rowOff>742579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4B2DCC-478F-4DAE-8E77-5AFC9CB2B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019737" cy="685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152400</xdr:rowOff>
    </xdr:from>
    <xdr:to>
      <xdr:col>44</xdr:col>
      <xdr:colOff>209550</xdr:colOff>
      <xdr:row>118</xdr:row>
      <xdr:rowOff>514350</xdr:rowOff>
    </xdr:to>
    <xdr:pic>
      <xdr:nvPicPr>
        <xdr:cNvPr id="6153" name="Picture 1">
          <a:extLst>
            <a:ext uri="{FF2B5EF4-FFF2-40B4-BE49-F238E27FC236}">
              <a16:creationId xmlns:a16="http://schemas.microsoft.com/office/drawing/2014/main" id="{3AA72899-5C3C-46FD-8850-1AEF22F5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52400"/>
          <a:ext cx="31407100" cy="1975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mfy.sharepoint.com/Users/husky/Library/Containers/com.apple.mail/Data/Library/Mail%20Downloads/B2FB3A94-212F-43DE-A40E-5B70632BF56C/2009S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TRY-200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omfy Pricelist2">
  <a:themeElements>
    <a:clrScheme name="Somfy Pricelist 1">
      <a:dk1>
        <a:srgbClr val="000000"/>
      </a:dk1>
      <a:lt1>
        <a:srgbClr val="FFFFFF"/>
      </a:lt1>
      <a:dk2>
        <a:srgbClr val="EE7F00"/>
      </a:dk2>
      <a:lt2>
        <a:srgbClr val="FED5B2"/>
      </a:lt2>
      <a:accent1>
        <a:srgbClr val="12AABB"/>
      </a:accent1>
      <a:accent2>
        <a:srgbClr val="C3E1E7"/>
      </a:accent2>
      <a:accent3>
        <a:srgbClr val="9FC204"/>
      </a:accent3>
      <a:accent4>
        <a:srgbClr val="DDEBC1"/>
      </a:accent4>
      <a:accent5>
        <a:srgbClr val="FAB800"/>
      </a:accent5>
      <a:accent6>
        <a:srgbClr val="FFF0DA"/>
      </a:accent6>
      <a:hlink>
        <a:srgbClr val="C8C8C8"/>
      </a:hlink>
      <a:folHlink>
        <a:srgbClr val="C8C8C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ohamed.OURDJINI@somfy.com%3E" TargetMode="External"/><Relationship Id="rId3" Type="http://schemas.openxmlformats.org/officeDocument/2006/relationships/hyperlink" Target="mailto:Sean.DAVIES@somfy.com" TargetMode="External"/><Relationship Id="rId7" Type="http://schemas.openxmlformats.org/officeDocument/2006/relationships/hyperlink" Target="mailto:jordan.smith@somfy.com" TargetMode="External"/><Relationship Id="rId2" Type="http://schemas.openxmlformats.org/officeDocument/2006/relationships/hyperlink" Target="mailto:jodie.feather@somfy.com" TargetMode="External"/><Relationship Id="rId1" Type="http://schemas.openxmlformats.org/officeDocument/2006/relationships/hyperlink" Target="mailto:eddy.lecas@somfy.com" TargetMode="External"/><Relationship Id="rId6" Type="http://schemas.openxmlformats.org/officeDocument/2006/relationships/hyperlink" Target="mailto:cyndhu.sriram@somfy.com" TargetMode="External"/><Relationship Id="rId5" Type="http://schemas.openxmlformats.org/officeDocument/2006/relationships/hyperlink" Target="mailto:joel.gray@somfy.com" TargetMode="External"/><Relationship Id="rId4" Type="http://schemas.openxmlformats.org/officeDocument/2006/relationships/hyperlink" Target="mailto:Shane.LAKER@somfy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16"/>
  <sheetViews>
    <sheetView showGridLines="0" zoomScale="70" zoomScaleNormal="70" workbookViewId="0">
      <selection activeCell="H6" sqref="H6:I6"/>
    </sheetView>
  </sheetViews>
  <sheetFormatPr defaultColWidth="8.81640625" defaultRowHeight="12.5" x14ac:dyDescent="0.25"/>
  <cols>
    <col min="1" max="1" width="8.81640625" style="77" customWidth="1"/>
    <col min="2" max="2" width="60.81640625" style="77" customWidth="1"/>
    <col min="3" max="3" width="37.453125" style="78" customWidth="1"/>
    <col min="4" max="4" width="15.453125" style="77" customWidth="1"/>
    <col min="5" max="16384" width="8.81640625" style="77"/>
  </cols>
  <sheetData>
    <row r="1" spans="1:3" ht="138.75" customHeight="1" x14ac:dyDescent="0.35">
      <c r="C1" s="92"/>
    </row>
    <row r="2" spans="1:3" s="80" customFormat="1" ht="27" customHeight="1" x14ac:dyDescent="0.25">
      <c r="A2" s="89"/>
      <c r="B2" s="90" t="s">
        <v>496</v>
      </c>
      <c r="C2" s="12"/>
    </row>
    <row r="3" spans="1:3" s="80" customFormat="1" ht="27" customHeight="1" x14ac:dyDescent="0.25">
      <c r="A3" s="89"/>
      <c r="B3" s="90" t="s">
        <v>744</v>
      </c>
      <c r="C3" s="12"/>
    </row>
    <row r="4" spans="1:3" s="80" customFormat="1" ht="27" customHeight="1" x14ac:dyDescent="0.25">
      <c r="A4" s="89"/>
      <c r="B4" s="90" t="s">
        <v>778</v>
      </c>
      <c r="C4" s="91" t="str">
        <f>IFERROR(VLOOKUP(C3,'Contact Information'!A:D,2,0),"")</f>
        <v/>
      </c>
    </row>
    <row r="5" spans="1:3" s="80" customFormat="1" ht="27" customHeight="1" x14ac:dyDescent="0.25">
      <c r="A5" s="89"/>
      <c r="B5" s="89"/>
      <c r="C5" s="91" t="s">
        <v>403</v>
      </c>
    </row>
    <row r="6" spans="1:3" s="80" customFormat="1" ht="28" customHeight="1" x14ac:dyDescent="0.25">
      <c r="A6" s="85" t="s">
        <v>108</v>
      </c>
      <c r="B6" s="85" t="s">
        <v>495</v>
      </c>
      <c r="C6" s="17"/>
    </row>
    <row r="7" spans="1:3" s="80" customFormat="1" ht="28" customHeight="1" x14ac:dyDescent="0.25">
      <c r="A7" s="85" t="s">
        <v>600</v>
      </c>
      <c r="B7" s="85" t="s">
        <v>601</v>
      </c>
      <c r="C7" s="17"/>
    </row>
    <row r="8" spans="1:3" s="80" customFormat="1" ht="28" customHeight="1" x14ac:dyDescent="0.25">
      <c r="A8" s="85" t="s">
        <v>459</v>
      </c>
      <c r="B8" s="85" t="s">
        <v>464</v>
      </c>
      <c r="C8" s="17"/>
    </row>
    <row r="9" spans="1:3" s="80" customFormat="1" ht="28" customHeight="1" x14ac:dyDescent="0.25">
      <c r="A9" s="86" t="s">
        <v>442</v>
      </c>
      <c r="B9" s="86" t="s">
        <v>363</v>
      </c>
      <c r="C9" s="18"/>
    </row>
    <row r="10" spans="1:3" s="80" customFormat="1" ht="28" customHeight="1" x14ac:dyDescent="0.25">
      <c r="A10" s="87" t="s">
        <v>109</v>
      </c>
      <c r="B10" s="87" t="s">
        <v>364</v>
      </c>
      <c r="C10" s="19"/>
    </row>
    <row r="11" spans="1:3" s="80" customFormat="1" ht="28" customHeight="1" x14ac:dyDescent="0.25">
      <c r="A11" s="88" t="s">
        <v>562</v>
      </c>
      <c r="B11" s="88" t="s">
        <v>563</v>
      </c>
      <c r="C11" s="20"/>
    </row>
    <row r="12" spans="1:3" ht="12" customHeight="1" x14ac:dyDescent="0.25"/>
    <row r="13" spans="1:3" s="80" customFormat="1" ht="5.25" hidden="1" customHeight="1" x14ac:dyDescent="0.25">
      <c r="A13" s="79" t="s">
        <v>444</v>
      </c>
      <c r="B13" s="79" t="s">
        <v>445</v>
      </c>
      <c r="C13" s="11">
        <v>0</v>
      </c>
    </row>
    <row r="14" spans="1:3" s="80" customFormat="1" x14ac:dyDescent="0.25">
      <c r="B14" s="80" t="s">
        <v>498</v>
      </c>
      <c r="C14" s="81"/>
    </row>
    <row r="15" spans="1:3" ht="18" customHeight="1" x14ac:dyDescent="0.25">
      <c r="A15" s="82"/>
      <c r="B15" s="83" t="s">
        <v>497</v>
      </c>
      <c r="C15" s="84"/>
    </row>
    <row r="16" spans="1:3" ht="119.15" customHeight="1" x14ac:dyDescent="0.25"/>
  </sheetData>
  <sheetProtection algorithmName="SHA-512" hashValue="RQZqUEyHCM6/qXauhg7TbYqUM4XgeCn8OtfYbw4JfAFqEXA7QABGJaTR7gyKaKdFXVTNzn3o9TkWWdgkNJB78Q==" saltValue="Y97rxoz4Q8zpTL2fjkUiIg==" spinCount="100000" sheet="1" sort="0" autoFilter="0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C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D0E3093-79FD-4454-B6A7-18982055288B}">
          <x14:formula1>
            <xm:f>'Contact Information'!$A$2:$A$12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11"/>
  <sheetViews>
    <sheetView workbookViewId="0">
      <selection activeCell="C13" sqref="C13"/>
    </sheetView>
  </sheetViews>
  <sheetFormatPr defaultRowHeight="17.5" x14ac:dyDescent="0.35"/>
  <cols>
    <col min="1" max="1" width="23.1796875" style="53" customWidth="1"/>
    <col min="2" max="2" width="24.1796875" style="53" customWidth="1"/>
    <col min="3" max="3" width="22.6328125" style="53" customWidth="1"/>
    <col min="4" max="16384" width="8.7265625" style="53"/>
  </cols>
  <sheetData>
    <row r="1" spans="1:3" ht="18" x14ac:dyDescent="0.4">
      <c r="A1" s="52" t="s">
        <v>745</v>
      </c>
      <c r="B1" s="52" t="s">
        <v>746</v>
      </c>
      <c r="C1" s="52" t="s">
        <v>747</v>
      </c>
    </row>
    <row r="2" spans="1:3" x14ac:dyDescent="0.35">
      <c r="A2" s="53" t="s">
        <v>764</v>
      </c>
      <c r="B2" s="53" t="s">
        <v>772</v>
      </c>
      <c r="C2" s="55" t="s">
        <v>758</v>
      </c>
    </row>
    <row r="3" spans="1:3" x14ac:dyDescent="0.35">
      <c r="A3" s="53" t="s">
        <v>763</v>
      </c>
      <c r="B3" s="53" t="s">
        <v>775</v>
      </c>
      <c r="C3" s="53" t="s">
        <v>759</v>
      </c>
    </row>
    <row r="4" spans="1:3" x14ac:dyDescent="0.35">
      <c r="A4" s="53" t="s">
        <v>748</v>
      </c>
      <c r="B4" s="53" t="s">
        <v>770</v>
      </c>
      <c r="C4" s="54" t="s">
        <v>749</v>
      </c>
    </row>
    <row r="5" spans="1:3" x14ac:dyDescent="0.35">
      <c r="A5" s="53" t="s">
        <v>750</v>
      </c>
      <c r="B5" s="53" t="s">
        <v>768</v>
      </c>
      <c r="C5" s="54" t="s">
        <v>751</v>
      </c>
    </row>
    <row r="6" spans="1:3" x14ac:dyDescent="0.35">
      <c r="A6" s="53" t="s">
        <v>755</v>
      </c>
      <c r="B6" s="53" t="s">
        <v>777</v>
      </c>
      <c r="C6" s="55" t="s">
        <v>756</v>
      </c>
    </row>
    <row r="7" spans="1:3" x14ac:dyDescent="0.35">
      <c r="A7" s="53" t="s">
        <v>767</v>
      </c>
      <c r="B7" s="53" t="s">
        <v>771</v>
      </c>
      <c r="C7" s="55" t="s">
        <v>760</v>
      </c>
    </row>
    <row r="8" spans="1:3" x14ac:dyDescent="0.35">
      <c r="A8" s="53" t="s">
        <v>762</v>
      </c>
      <c r="B8" s="53" t="s">
        <v>769</v>
      </c>
      <c r="C8" s="55" t="s">
        <v>761</v>
      </c>
    </row>
    <row r="9" spans="1:3" x14ac:dyDescent="0.35">
      <c r="A9" s="53" t="s">
        <v>766</v>
      </c>
      <c r="B9" s="53" t="s">
        <v>776</v>
      </c>
      <c r="C9" s="53" t="s">
        <v>757</v>
      </c>
    </row>
    <row r="10" spans="1:3" x14ac:dyDescent="0.35">
      <c r="A10" s="53" t="s">
        <v>752</v>
      </c>
      <c r="B10" s="53" t="s">
        <v>773</v>
      </c>
      <c r="C10" s="55" t="s">
        <v>753</v>
      </c>
    </row>
    <row r="11" spans="1:3" x14ac:dyDescent="0.35">
      <c r="A11" s="53" t="s">
        <v>765</v>
      </c>
      <c r="B11" s="53" t="s">
        <v>774</v>
      </c>
      <c r="C11" s="55" t="s">
        <v>754</v>
      </c>
    </row>
  </sheetData>
  <hyperlinks>
    <hyperlink ref="C4" r:id="rId1" xr:uid="{00000000-0004-0000-0100-000000000000}"/>
    <hyperlink ref="C5" r:id="rId2" xr:uid="{00000000-0004-0000-0100-000001000000}"/>
    <hyperlink ref="C10" r:id="rId3" xr:uid="{00000000-0004-0000-0100-000002000000}"/>
    <hyperlink ref="C11" r:id="rId4" xr:uid="{00000000-0004-0000-0100-000003000000}"/>
    <hyperlink ref="C6" r:id="rId5" xr:uid="{00000000-0004-0000-0100-000004000000}"/>
    <hyperlink ref="C2" r:id="rId6" xr:uid="{00000000-0004-0000-0100-000005000000}"/>
    <hyperlink ref="C7" r:id="rId7" xr:uid="{00000000-0004-0000-0100-000006000000}"/>
    <hyperlink ref="C8" r:id="rId8" xr:uid="{00000000-0004-0000-0100-000007000000}"/>
  </hyperlinks>
  <pageMargins left="0.7" right="0.7" top="0.75" bottom="0.75" header="0.3" footer="0.3"/>
  <pageSetup orientation="portrait" horizontalDpi="1200" verticalDpi="12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S179"/>
  <sheetViews>
    <sheetView tabSelected="1" zoomScaleNormal="100" workbookViewId="0">
      <pane xSplit="4" ySplit="3" topLeftCell="E7" activePane="bottomRight" state="frozen"/>
      <selection activeCell="B7" sqref="B7"/>
      <selection pane="topRight" activeCell="B7" sqref="B7"/>
      <selection pane="bottomLeft" activeCell="B7" sqref="B7"/>
      <selection pane="bottomRight" activeCell="D15" sqref="D15"/>
    </sheetView>
  </sheetViews>
  <sheetFormatPr defaultColWidth="8.81640625" defaultRowHeight="17.5" x14ac:dyDescent="0.35"/>
  <cols>
    <col min="1" max="1" width="11" style="100" hidden="1" customWidth="1"/>
    <col min="2" max="2" width="6.1796875" style="101" customWidth="1"/>
    <col min="3" max="3" width="11" style="100" customWidth="1"/>
    <col min="4" max="4" width="58.6328125" style="102" customWidth="1"/>
    <col min="5" max="7" width="7.7265625" style="103" customWidth="1"/>
    <col min="8" max="8" width="12.453125" style="104" customWidth="1"/>
    <col min="9" max="9" width="9.7265625" style="104" customWidth="1"/>
    <col min="10" max="10" width="11.81640625" style="104" customWidth="1"/>
    <col min="11" max="17" width="7.7265625" style="105" customWidth="1"/>
    <col min="18" max="18" width="7.7265625" style="103" customWidth="1"/>
    <col min="19" max="19" width="7.54296875" style="106" customWidth="1"/>
    <col min="20" max="16384" width="8.81640625" style="101"/>
  </cols>
  <sheetData>
    <row r="1" spans="1:19" s="94" customFormat="1" ht="78" customHeight="1" x14ac:dyDescent="0.35">
      <c r="A1" s="93"/>
      <c r="C1" s="93"/>
      <c r="D1" s="95"/>
      <c r="E1" s="96"/>
      <c r="F1" s="96"/>
      <c r="G1" s="96"/>
      <c r="H1" s="97"/>
      <c r="I1" s="97"/>
      <c r="J1" s="97"/>
      <c r="K1" s="98"/>
      <c r="L1" s="98"/>
      <c r="M1" s="98"/>
      <c r="N1" s="98"/>
      <c r="O1" s="98"/>
      <c r="P1" s="98"/>
      <c r="Q1" s="98"/>
      <c r="R1" s="96"/>
      <c r="S1" s="99"/>
    </row>
    <row r="2" spans="1:19" ht="14.15" customHeight="1" x14ac:dyDescent="0.35"/>
    <row r="3" spans="1:19" s="110" customFormat="1" ht="36" customHeight="1" x14ac:dyDescent="0.25">
      <c r="A3" s="107" t="s">
        <v>375</v>
      </c>
      <c r="B3" s="107" t="s">
        <v>387</v>
      </c>
      <c r="C3" s="107" t="s">
        <v>375</v>
      </c>
      <c r="D3" s="107" t="s">
        <v>376</v>
      </c>
      <c r="E3" s="107" t="s">
        <v>362</v>
      </c>
      <c r="F3" s="107" t="s">
        <v>538</v>
      </c>
      <c r="G3" s="108" t="s">
        <v>660</v>
      </c>
      <c r="H3" s="107" t="s">
        <v>661</v>
      </c>
      <c r="I3" s="107" t="str">
        <f>'Customer Details'!$C2&amp;" Buy Price(ex GST)"</f>
        <v xml:space="preserve"> Buy Price(ex GST)</v>
      </c>
      <c r="J3" s="107" t="str">
        <f>'Customer Details'!$C2&amp;" Buy Price(inc GST)"</f>
        <v xml:space="preserve"> Buy Price(inc GST)</v>
      </c>
      <c r="K3" s="107" t="s">
        <v>365</v>
      </c>
      <c r="L3" s="107" t="s">
        <v>366</v>
      </c>
      <c r="M3" s="107" t="s">
        <v>367</v>
      </c>
      <c r="N3" s="107" t="s">
        <v>374</v>
      </c>
      <c r="O3" s="107" t="s">
        <v>368</v>
      </c>
      <c r="P3" s="107" t="s">
        <v>369</v>
      </c>
      <c r="Q3" s="107" t="s">
        <v>370</v>
      </c>
      <c r="R3" s="107" t="s">
        <v>371</v>
      </c>
      <c r="S3" s="109" t="s">
        <v>446</v>
      </c>
    </row>
    <row r="4" spans="1:19" s="122" customFormat="1" ht="24" customHeight="1" x14ac:dyDescent="0.25">
      <c r="A4" s="111" t="s">
        <v>297</v>
      </c>
      <c r="B4" s="111"/>
      <c r="C4" s="111" t="s">
        <v>297</v>
      </c>
      <c r="D4" s="112"/>
      <c r="E4" s="113"/>
      <c r="F4" s="113"/>
      <c r="G4" s="114"/>
      <c r="H4" s="115"/>
      <c r="I4" s="116"/>
      <c r="J4" s="117"/>
      <c r="K4" s="118"/>
      <c r="L4" s="119"/>
      <c r="M4" s="120"/>
      <c r="N4" s="120"/>
      <c r="O4" s="120"/>
      <c r="P4" s="120"/>
      <c r="Q4" s="120"/>
      <c r="R4" s="113"/>
      <c r="S4" s="121"/>
    </row>
    <row r="5" spans="1:19" s="123" customFormat="1" ht="12" customHeight="1" x14ac:dyDescent="0.35">
      <c r="A5" s="100">
        <v>1000030</v>
      </c>
      <c r="B5" s="123" t="s">
        <v>108</v>
      </c>
      <c r="C5" s="100">
        <v>1000030</v>
      </c>
      <c r="D5" s="102" t="s">
        <v>120</v>
      </c>
      <c r="E5" s="103">
        <v>1</v>
      </c>
      <c r="F5" s="103"/>
      <c r="G5" s="124">
        <v>244.31448</v>
      </c>
      <c r="H5" s="125">
        <f>G5*1.1</f>
        <v>268.74592800000005</v>
      </c>
      <c r="I5" s="125">
        <f>IFERROR(G5*(1-S5),"")</f>
        <v>244.31448</v>
      </c>
      <c r="J5" s="125">
        <f>IFERROR(I5*1.1,"")</f>
        <v>268.74592800000005</v>
      </c>
      <c r="K5" s="105"/>
      <c r="L5" s="126" t="s">
        <v>372</v>
      </c>
      <c r="M5" s="105"/>
      <c r="N5" s="105"/>
      <c r="O5" s="105"/>
      <c r="P5" s="105"/>
      <c r="Q5" s="105"/>
      <c r="R5" s="103"/>
      <c r="S5" s="106">
        <f>IFERROR(VLOOKUP(B5,'Customer Details'!$A$6:$C$14,3,FALSE),"")</f>
        <v>0</v>
      </c>
    </row>
    <row r="6" spans="1:19" s="122" customFormat="1" ht="24" customHeight="1" x14ac:dyDescent="0.25">
      <c r="A6" s="111" t="s">
        <v>44</v>
      </c>
      <c r="B6" s="111"/>
      <c r="C6" s="111" t="s">
        <v>44</v>
      </c>
      <c r="D6" s="112"/>
      <c r="E6" s="113"/>
      <c r="F6" s="113"/>
      <c r="G6" s="115"/>
      <c r="H6" s="115"/>
      <c r="I6" s="116"/>
      <c r="J6" s="117"/>
      <c r="K6" s="118"/>
      <c r="L6" s="119"/>
      <c r="M6" s="120"/>
      <c r="N6" s="120"/>
      <c r="O6" s="120"/>
      <c r="P6" s="120"/>
      <c r="Q6" s="120"/>
      <c r="R6" s="113"/>
      <c r="S6" s="121" t="str">
        <f>IFERROR(VLOOKUP(B6,'Customer Details'!$A$6:$C$14,3,FALSE),"")</f>
        <v/>
      </c>
    </row>
    <row r="7" spans="1:19" s="123" customFormat="1" ht="12" customHeight="1" x14ac:dyDescent="0.35">
      <c r="A7" s="100">
        <v>1000032</v>
      </c>
      <c r="B7" s="123" t="s">
        <v>108</v>
      </c>
      <c r="C7" s="100">
        <v>1000032</v>
      </c>
      <c r="D7" s="102" t="s">
        <v>221</v>
      </c>
      <c r="E7" s="103">
        <v>1</v>
      </c>
      <c r="F7" s="103" t="s">
        <v>539</v>
      </c>
      <c r="G7" s="124">
        <v>287.30544000000003</v>
      </c>
      <c r="H7" s="125">
        <f>G7*1.1</f>
        <v>316.03598400000004</v>
      </c>
      <c r="I7" s="125">
        <f>IFERROR(G7*(1-S7),"")</f>
        <v>287.30544000000003</v>
      </c>
      <c r="J7" s="125">
        <f>IFERROR(I7*1.1,"")</f>
        <v>316.03598400000004</v>
      </c>
      <c r="K7" s="105"/>
      <c r="L7" s="126" t="s">
        <v>372</v>
      </c>
      <c r="M7" s="105"/>
      <c r="N7" s="105"/>
      <c r="O7" s="105"/>
      <c r="P7" s="105"/>
      <c r="Q7" s="105"/>
      <c r="R7" s="103"/>
      <c r="S7" s="106">
        <f>IFERROR(VLOOKUP(B7,'Customer Details'!$A$6:$C$14,3,FALSE),"")</f>
        <v>0</v>
      </c>
    </row>
    <row r="8" spans="1:19" s="123" customFormat="1" ht="12" customHeight="1" x14ac:dyDescent="0.35">
      <c r="A8" s="100">
        <v>1000031</v>
      </c>
      <c r="B8" s="123" t="s">
        <v>108</v>
      </c>
      <c r="C8" s="100">
        <v>1000031</v>
      </c>
      <c r="D8" s="102" t="s">
        <v>220</v>
      </c>
      <c r="E8" s="103">
        <v>1</v>
      </c>
      <c r="F8" s="103"/>
      <c r="G8" s="124">
        <v>287.30544000000003</v>
      </c>
      <c r="H8" s="125">
        <f>G8*1.1</f>
        <v>316.03598400000004</v>
      </c>
      <c r="I8" s="125">
        <f>IFERROR(G8*(1-S8),"")</f>
        <v>287.30544000000003</v>
      </c>
      <c r="J8" s="125">
        <f>IFERROR(I8*1.1,"")</f>
        <v>316.03598400000004</v>
      </c>
      <c r="K8" s="105"/>
      <c r="L8" s="126" t="s">
        <v>372</v>
      </c>
      <c r="M8" s="105"/>
      <c r="N8" s="105"/>
      <c r="O8" s="105"/>
      <c r="P8" s="105"/>
      <c r="Q8" s="105"/>
      <c r="R8" s="103"/>
      <c r="S8" s="106">
        <f>IFERROR(VLOOKUP(B8,'Customer Details'!$A$6:$C$14,3,FALSE),"")</f>
        <v>0</v>
      </c>
    </row>
    <row r="9" spans="1:19" s="122" customFormat="1" ht="24" customHeight="1" x14ac:dyDescent="0.25">
      <c r="A9" s="111" t="s">
        <v>353</v>
      </c>
      <c r="B9" s="111"/>
      <c r="C9" s="111" t="s">
        <v>353</v>
      </c>
      <c r="D9" s="112"/>
      <c r="E9" s="113"/>
      <c r="F9" s="113"/>
      <c r="G9" s="115"/>
      <c r="H9" s="115"/>
      <c r="I9" s="116"/>
      <c r="J9" s="117"/>
      <c r="K9" s="118"/>
      <c r="L9" s="119"/>
      <c r="M9" s="120"/>
      <c r="N9" s="120"/>
      <c r="O9" s="120"/>
      <c r="P9" s="120"/>
      <c r="Q9" s="120"/>
      <c r="R9" s="113"/>
      <c r="S9" s="121" t="str">
        <f>IFERROR(VLOOKUP(B9,'Customer Details'!$A$6:$C$14,3,FALSE),"")</f>
        <v/>
      </c>
    </row>
    <row r="10" spans="1:19" s="123" customFormat="1" ht="12" customHeight="1" x14ac:dyDescent="0.35">
      <c r="A10" s="100">
        <v>1003293</v>
      </c>
      <c r="B10" s="123" t="s">
        <v>108</v>
      </c>
      <c r="C10" s="100">
        <v>1003293</v>
      </c>
      <c r="D10" s="127" t="s">
        <v>659</v>
      </c>
      <c r="E10" s="103">
        <v>1</v>
      </c>
      <c r="F10" s="103"/>
      <c r="G10" s="124">
        <v>366.99600000000004</v>
      </c>
      <c r="H10" s="125">
        <f>G10*1.1</f>
        <v>403.69560000000007</v>
      </c>
      <c r="I10" s="125">
        <f>IFERROR(G10*(1-S10),"")</f>
        <v>366.99600000000004</v>
      </c>
      <c r="J10" s="125">
        <f>IFERROR(I10*1.1,"")</f>
        <v>403.69560000000007</v>
      </c>
      <c r="K10" s="105"/>
      <c r="L10" s="126" t="s">
        <v>372</v>
      </c>
      <c r="M10" s="105"/>
      <c r="N10" s="105"/>
      <c r="O10" s="105"/>
      <c r="P10" s="105"/>
      <c r="Q10" s="105"/>
      <c r="R10" s="103"/>
      <c r="S10" s="106">
        <f>IFERROR(VLOOKUP(B10,'Customer Details'!$A$6:$C$14,3,FALSE),"")</f>
        <v>0</v>
      </c>
    </row>
    <row r="11" spans="1:19" s="123" customFormat="1" ht="12" customHeight="1" x14ac:dyDescent="0.35">
      <c r="A11" s="100">
        <v>9021217</v>
      </c>
      <c r="B11" s="123" t="s">
        <v>442</v>
      </c>
      <c r="C11" s="100">
        <v>9021217</v>
      </c>
      <c r="D11" s="102" t="s">
        <v>632</v>
      </c>
      <c r="E11" s="103">
        <v>1</v>
      </c>
      <c r="F11" s="103"/>
      <c r="G11" s="124">
        <v>73.399200000000008</v>
      </c>
      <c r="H11" s="125">
        <f>G11*1.1</f>
        <v>80.739120000000014</v>
      </c>
      <c r="I11" s="125">
        <f>IFERROR(G11*(1-S11),"")</f>
        <v>73.399200000000008</v>
      </c>
      <c r="J11" s="125">
        <f>IFERROR(I11*1.1,"")</f>
        <v>80.739120000000014</v>
      </c>
      <c r="K11" s="126" t="s">
        <v>372</v>
      </c>
      <c r="L11" s="126" t="s">
        <v>372</v>
      </c>
      <c r="M11" s="105"/>
      <c r="N11" s="105"/>
      <c r="O11" s="105"/>
      <c r="P11" s="105"/>
      <c r="Q11" s="105"/>
      <c r="R11" s="103"/>
      <c r="S11" s="106">
        <f>IFERROR(VLOOKUP(B11,'Customer Details'!$A$6:$C$14,3,FALSE),"")</f>
        <v>0</v>
      </c>
    </row>
    <row r="12" spans="1:19" s="123" customFormat="1" ht="12" customHeight="1" x14ac:dyDescent="0.35">
      <c r="A12" s="128">
        <v>9025165</v>
      </c>
      <c r="B12" s="123" t="s">
        <v>442</v>
      </c>
      <c r="C12" s="128">
        <v>9025165</v>
      </c>
      <c r="D12" s="102" t="s">
        <v>636</v>
      </c>
      <c r="E12" s="103">
        <v>1</v>
      </c>
      <c r="F12" s="103"/>
      <c r="G12" s="124">
        <v>33.553919999999998</v>
      </c>
      <c r="H12" s="125">
        <f>G12*1.1</f>
        <v>36.909312</v>
      </c>
      <c r="I12" s="125">
        <f>IFERROR(G12*(1-S12),"")</f>
        <v>33.553919999999998</v>
      </c>
      <c r="J12" s="125">
        <f>IFERROR(I12*1.1,"")</f>
        <v>36.909312</v>
      </c>
      <c r="K12" s="126" t="s">
        <v>372</v>
      </c>
      <c r="L12" s="126" t="s">
        <v>372</v>
      </c>
      <c r="M12" s="105"/>
      <c r="N12" s="105"/>
      <c r="O12" s="105"/>
      <c r="P12" s="105"/>
      <c r="Q12" s="105"/>
      <c r="R12" s="103"/>
      <c r="S12" s="106">
        <f>IFERROR(VLOOKUP(B12,'Customer Details'!$A$6:$C$14,3,FALSE),"")</f>
        <v>0</v>
      </c>
    </row>
    <row r="13" spans="1:19" s="111" customFormat="1" ht="24" customHeight="1" x14ac:dyDescent="0.25">
      <c r="A13" s="111" t="s">
        <v>511</v>
      </c>
      <c r="C13" s="111" t="s">
        <v>511</v>
      </c>
      <c r="G13" s="129"/>
      <c r="H13" s="129"/>
      <c r="I13" s="129"/>
      <c r="J13" s="129"/>
      <c r="K13" s="118"/>
      <c r="L13" s="118"/>
      <c r="S13" s="130" t="str">
        <f>IFERROR(VLOOKUP(B13,'Customer Details'!$A$6:$C$14,3,FALSE),"")</f>
        <v/>
      </c>
    </row>
    <row r="14" spans="1:19" s="123" customFormat="1" ht="12" customHeight="1" x14ac:dyDescent="0.35">
      <c r="A14" s="100">
        <v>1002832</v>
      </c>
      <c r="B14" s="123" t="s">
        <v>108</v>
      </c>
      <c r="C14" s="100">
        <v>1002832</v>
      </c>
      <c r="D14" s="102" t="s">
        <v>447</v>
      </c>
      <c r="E14" s="103">
        <v>1</v>
      </c>
      <c r="F14" s="103"/>
      <c r="G14" s="124">
        <v>271.57704000000001</v>
      </c>
      <c r="H14" s="125">
        <f>G14*1.1</f>
        <v>298.73474400000003</v>
      </c>
      <c r="I14" s="125">
        <f>IFERROR(G14*(1-S14),"")</f>
        <v>271.57704000000001</v>
      </c>
      <c r="J14" s="125">
        <f>IFERROR(I14*1.1,"")</f>
        <v>298.73474400000003</v>
      </c>
      <c r="K14" s="126" t="s">
        <v>372</v>
      </c>
      <c r="L14" s="126" t="s">
        <v>372</v>
      </c>
      <c r="M14" s="105"/>
      <c r="N14" s="105"/>
      <c r="O14" s="105"/>
      <c r="P14" s="105"/>
      <c r="Q14" s="105"/>
      <c r="R14" s="103"/>
      <c r="S14" s="106">
        <f>IFERROR(VLOOKUP(B14,'Customer Details'!$A$6:$C$14,3,FALSE),"")</f>
        <v>0</v>
      </c>
    </row>
    <row r="15" spans="1:19" s="123" customFormat="1" ht="12" customHeight="1" x14ac:dyDescent="0.35">
      <c r="A15" s="100">
        <v>1002833</v>
      </c>
      <c r="B15" s="123" t="s">
        <v>108</v>
      </c>
      <c r="C15" s="100">
        <v>1002833</v>
      </c>
      <c r="D15" s="102" t="s">
        <v>448</v>
      </c>
      <c r="E15" s="103">
        <v>1</v>
      </c>
      <c r="F15" s="103" t="s">
        <v>539</v>
      </c>
      <c r="G15" s="124">
        <v>271.57704000000001</v>
      </c>
      <c r="H15" s="125">
        <f>G15*1.1</f>
        <v>298.73474400000003</v>
      </c>
      <c r="I15" s="125">
        <f>IFERROR(G15*(1-S15),"")</f>
        <v>271.57704000000001</v>
      </c>
      <c r="J15" s="125">
        <f>IFERROR(I15*1.1,"")</f>
        <v>298.73474400000003</v>
      </c>
      <c r="K15" s="126" t="s">
        <v>372</v>
      </c>
      <c r="L15" s="126" t="s">
        <v>372</v>
      </c>
      <c r="M15" s="105"/>
      <c r="N15" s="105"/>
      <c r="O15" s="105"/>
      <c r="P15" s="105"/>
      <c r="Q15" s="105"/>
      <c r="R15" s="103"/>
      <c r="S15" s="106">
        <f>IFERROR(VLOOKUP(B15,'Customer Details'!$A$6:$C$14,3,FALSE),"")</f>
        <v>0</v>
      </c>
    </row>
    <row r="16" spans="1:19" s="123" customFormat="1" ht="12" customHeight="1" x14ac:dyDescent="0.35">
      <c r="A16" s="100">
        <v>1002834</v>
      </c>
      <c r="B16" s="123" t="s">
        <v>108</v>
      </c>
      <c r="C16" s="100">
        <v>1002834</v>
      </c>
      <c r="D16" s="102" t="s">
        <v>449</v>
      </c>
      <c r="E16" s="103">
        <v>1</v>
      </c>
      <c r="F16" s="103" t="s">
        <v>539</v>
      </c>
      <c r="G16" s="124">
        <v>271.57704000000001</v>
      </c>
      <c r="H16" s="125">
        <f>G16*1.1</f>
        <v>298.73474400000003</v>
      </c>
      <c r="I16" s="125">
        <f>IFERROR(G16*(1-S16),"")</f>
        <v>271.57704000000001</v>
      </c>
      <c r="J16" s="125">
        <f>IFERROR(I16*1.1,"")</f>
        <v>298.73474400000003</v>
      </c>
      <c r="K16" s="126" t="s">
        <v>372</v>
      </c>
      <c r="L16" s="126" t="s">
        <v>372</v>
      </c>
      <c r="M16" s="105"/>
      <c r="N16" s="105"/>
      <c r="O16" s="105"/>
      <c r="P16" s="105"/>
      <c r="Q16" s="105"/>
      <c r="R16" s="103"/>
      <c r="S16" s="106">
        <f>IFERROR(VLOOKUP(B16,'Customer Details'!$A$6:$C$14,3,FALSE),"")</f>
        <v>0</v>
      </c>
    </row>
    <row r="17" spans="1:19" s="137" customFormat="1" ht="12" customHeight="1" x14ac:dyDescent="0.25">
      <c r="B17" s="336"/>
      <c r="C17" s="341" t="s">
        <v>541</v>
      </c>
      <c r="D17" s="341"/>
      <c r="E17" s="336"/>
      <c r="F17" s="336"/>
      <c r="G17" s="328"/>
      <c r="H17" s="343"/>
      <c r="I17" s="343"/>
      <c r="J17" s="339"/>
      <c r="K17" s="342"/>
      <c r="L17" s="342"/>
      <c r="M17" s="335"/>
      <c r="N17" s="335"/>
      <c r="O17" s="335"/>
      <c r="P17" s="335"/>
      <c r="Q17" s="335"/>
      <c r="R17" s="336"/>
      <c r="S17" s="340"/>
    </row>
    <row r="18" spans="1:19" s="137" customFormat="1" ht="12" customHeight="1" x14ac:dyDescent="0.25">
      <c r="B18" s="336"/>
      <c r="C18" s="341"/>
      <c r="D18" s="341"/>
      <c r="E18" s="336"/>
      <c r="F18" s="336"/>
      <c r="G18" s="328"/>
      <c r="H18" s="343"/>
      <c r="I18" s="343"/>
      <c r="J18" s="339"/>
      <c r="K18" s="342"/>
      <c r="L18" s="342"/>
      <c r="M18" s="335"/>
      <c r="N18" s="335"/>
      <c r="O18" s="335"/>
      <c r="P18" s="335"/>
      <c r="Q18" s="335"/>
      <c r="R18" s="336"/>
      <c r="S18" s="340"/>
    </row>
    <row r="19" spans="1:19" s="248" customFormat="1" ht="12" customHeight="1" x14ac:dyDescent="0.25">
      <c r="A19" s="329">
        <v>1241151</v>
      </c>
      <c r="B19" s="248" t="s">
        <v>108</v>
      </c>
      <c r="C19" s="329">
        <v>1241151</v>
      </c>
      <c r="D19" s="127" t="s">
        <v>805</v>
      </c>
      <c r="E19" s="323">
        <v>1</v>
      </c>
      <c r="F19" s="323"/>
      <c r="G19" s="330">
        <v>279.56460000000004</v>
      </c>
      <c r="H19" s="331">
        <f>G19*1.1</f>
        <v>307.52106000000009</v>
      </c>
      <c r="I19" s="331">
        <f>IFERROR(G19*(1-S19),"")</f>
        <v>279.56460000000004</v>
      </c>
      <c r="J19" s="331">
        <f>IFERROR(I19*1.1,"")</f>
        <v>307.52106000000009</v>
      </c>
      <c r="K19" s="126" t="s">
        <v>372</v>
      </c>
      <c r="L19" s="126" t="s">
        <v>372</v>
      </c>
      <c r="M19" s="332"/>
      <c r="N19" s="332"/>
      <c r="O19" s="332"/>
      <c r="P19" s="332"/>
      <c r="Q19" s="332"/>
      <c r="R19" s="323"/>
      <c r="S19" s="181">
        <f>IFERROR(VLOOKUP(B19,'Customer Details'!$A$6:$C$14,3,FALSE),"")</f>
        <v>0</v>
      </c>
    </row>
    <row r="20" spans="1:19" s="248" customFormat="1" ht="12" customHeight="1" x14ac:dyDescent="0.25">
      <c r="A20" s="329">
        <v>9021131</v>
      </c>
      <c r="B20" s="248" t="s">
        <v>442</v>
      </c>
      <c r="C20" s="329">
        <v>9021131</v>
      </c>
      <c r="D20" s="127" t="s">
        <v>640</v>
      </c>
      <c r="E20" s="323"/>
      <c r="F20" s="323"/>
      <c r="G20" s="330">
        <v>6.2913600000000001</v>
      </c>
      <c r="H20" s="331">
        <f>G20*1.1</f>
        <v>6.9204960000000009</v>
      </c>
      <c r="I20" s="331">
        <f>IFERROR(G20*(1-S20),"")</f>
        <v>6.2913600000000001</v>
      </c>
      <c r="J20" s="331">
        <f>IFERROR(I20*1.1,"")</f>
        <v>6.9204960000000009</v>
      </c>
      <c r="K20" s="126" t="s">
        <v>372</v>
      </c>
      <c r="L20" s="126" t="s">
        <v>372</v>
      </c>
      <c r="M20" s="332"/>
      <c r="N20" s="332"/>
      <c r="O20" s="332"/>
      <c r="P20" s="332"/>
      <c r="Q20" s="332"/>
      <c r="R20" s="323"/>
      <c r="S20" s="181">
        <f>IFERROR(VLOOKUP(B20,'Customer Details'!$A$6:$C$14,3,FALSE),"")</f>
        <v>0</v>
      </c>
    </row>
    <row r="21" spans="1:19" s="270" customFormat="1" ht="12" customHeight="1" x14ac:dyDescent="0.25">
      <c r="A21" s="127">
        <v>9025165</v>
      </c>
      <c r="B21" s="127" t="s">
        <v>442</v>
      </c>
      <c r="C21" s="127">
        <v>9025165</v>
      </c>
      <c r="D21" s="127" t="s">
        <v>636</v>
      </c>
      <c r="E21" s="323">
        <v>1</v>
      </c>
      <c r="F21" s="323"/>
      <c r="G21" s="330">
        <v>33.553919999999998</v>
      </c>
      <c r="H21" s="331">
        <f>G21*1.1</f>
        <v>36.909312</v>
      </c>
      <c r="I21" s="324">
        <f>IFERROR(G21*(1-S21),"")</f>
        <v>33.553919999999998</v>
      </c>
      <c r="J21" s="324">
        <f>IFERROR(I21*1.1,"")</f>
        <v>36.909312</v>
      </c>
      <c r="K21" s="126" t="s">
        <v>372</v>
      </c>
      <c r="L21" s="126" t="s">
        <v>372</v>
      </c>
      <c r="M21" s="333"/>
      <c r="S21" s="181">
        <f>IFERROR(VLOOKUP(B21,'Customer Details'!$A$6:$C$14,3,FALSE),"")</f>
        <v>0</v>
      </c>
    </row>
    <row r="22" spans="1:19" s="137" customFormat="1" ht="24" customHeight="1" x14ac:dyDescent="0.25">
      <c r="A22" s="327" t="s">
        <v>637</v>
      </c>
      <c r="C22" s="327" t="s">
        <v>637</v>
      </c>
      <c r="D22" s="138"/>
      <c r="E22" s="139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</row>
    <row r="23" spans="1:19" s="248" customFormat="1" ht="12" customHeight="1" x14ac:dyDescent="0.25">
      <c r="A23" s="329">
        <v>1003315</v>
      </c>
      <c r="B23" s="248" t="s">
        <v>108</v>
      </c>
      <c r="C23" s="329">
        <v>1003315</v>
      </c>
      <c r="D23" s="127" t="s">
        <v>638</v>
      </c>
      <c r="E23" s="323">
        <v>1</v>
      </c>
      <c r="F23" s="323"/>
      <c r="G23" s="330">
        <v>257.97660000000002</v>
      </c>
      <c r="H23" s="331">
        <f>G23*1.1</f>
        <v>283.77426000000003</v>
      </c>
      <c r="I23" s="331">
        <f>IFERROR(G23*(1-S23),"")</f>
        <v>257.97660000000002</v>
      </c>
      <c r="J23" s="331">
        <f>IFERROR(I23*1.1,"")</f>
        <v>283.77426000000003</v>
      </c>
      <c r="K23" s="126" t="s">
        <v>372</v>
      </c>
      <c r="L23" s="126" t="s">
        <v>372</v>
      </c>
      <c r="M23" s="332"/>
      <c r="N23" s="332"/>
      <c r="O23" s="332"/>
      <c r="P23" s="332"/>
      <c r="Q23" s="332"/>
      <c r="R23" s="323"/>
      <c r="S23" s="181">
        <f>IFERROR(VLOOKUP(B23,'Customer Details'!$A$6:$C$14,3,FALSE),"")</f>
        <v>0</v>
      </c>
    </row>
    <row r="24" spans="1:19" s="248" customFormat="1" ht="12" customHeight="1" x14ac:dyDescent="0.25">
      <c r="A24" s="329">
        <v>9021217</v>
      </c>
      <c r="B24" s="248" t="s">
        <v>442</v>
      </c>
      <c r="C24" s="329">
        <v>9021217</v>
      </c>
      <c r="D24" s="127" t="s">
        <v>632</v>
      </c>
      <c r="E24" s="323">
        <v>1</v>
      </c>
      <c r="F24" s="323"/>
      <c r="G24" s="330">
        <v>73.399200000000008</v>
      </c>
      <c r="H24" s="331">
        <f>G24*1.1</f>
        <v>80.739120000000014</v>
      </c>
      <c r="I24" s="331">
        <f>IFERROR(G24*(1-S24),"")</f>
        <v>73.399200000000008</v>
      </c>
      <c r="J24" s="331">
        <f>IFERROR(I24*1.1,"")</f>
        <v>80.739120000000014</v>
      </c>
      <c r="K24" s="126" t="s">
        <v>372</v>
      </c>
      <c r="L24" s="126" t="s">
        <v>372</v>
      </c>
      <c r="M24" s="332"/>
      <c r="N24" s="332"/>
      <c r="O24" s="332"/>
      <c r="P24" s="332"/>
      <c r="Q24" s="332"/>
      <c r="R24" s="323"/>
      <c r="S24" s="181">
        <f>IFERROR(VLOOKUP(B24,'Customer Details'!$A$6:$C$14,3,FALSE),"")</f>
        <v>0</v>
      </c>
    </row>
    <row r="25" spans="1:19" s="248" customFormat="1" ht="12" customHeight="1" x14ac:dyDescent="0.25">
      <c r="A25" s="127">
        <v>9025165</v>
      </c>
      <c r="B25" s="248" t="s">
        <v>442</v>
      </c>
      <c r="C25" s="127">
        <v>9025165</v>
      </c>
      <c r="D25" s="127" t="s">
        <v>636</v>
      </c>
      <c r="E25" s="323">
        <v>1</v>
      </c>
      <c r="F25" s="323"/>
      <c r="G25" s="330">
        <v>33.553919999999998</v>
      </c>
      <c r="H25" s="331">
        <f>G25*1.1</f>
        <v>36.909312</v>
      </c>
      <c r="I25" s="331">
        <f>IFERROR(G25*(1-S25),"")</f>
        <v>33.553919999999998</v>
      </c>
      <c r="J25" s="331">
        <f>IFERROR(I25*1.1,"")</f>
        <v>36.909312</v>
      </c>
      <c r="K25" s="126" t="s">
        <v>372</v>
      </c>
      <c r="L25" s="126" t="s">
        <v>372</v>
      </c>
      <c r="M25" s="332"/>
      <c r="N25" s="332"/>
      <c r="O25" s="332"/>
      <c r="P25" s="332"/>
      <c r="Q25" s="332"/>
      <c r="R25" s="323"/>
      <c r="S25" s="181">
        <f>IFERROR(VLOOKUP(B25,'Customer Details'!$A$6:$C$14,3,FALSE),"")</f>
        <v>0</v>
      </c>
    </row>
    <row r="26" spans="1:19" s="131" customFormat="1" ht="24" customHeight="1" x14ac:dyDescent="0.25">
      <c r="A26" s="136" t="s">
        <v>534</v>
      </c>
      <c r="B26" s="137"/>
      <c r="C26" s="136" t="s">
        <v>534</v>
      </c>
      <c r="D26" s="138"/>
      <c r="E26" s="139"/>
      <c r="F26" s="139"/>
      <c r="G26" s="140"/>
      <c r="H26" s="140"/>
      <c r="I26" s="140"/>
      <c r="J26" s="140"/>
      <c r="K26" s="141"/>
      <c r="L26" s="141"/>
      <c r="M26" s="142"/>
      <c r="N26" s="142"/>
      <c r="O26" s="142"/>
      <c r="P26" s="142"/>
      <c r="Q26" s="142"/>
      <c r="R26" s="139"/>
      <c r="S26" s="139"/>
    </row>
    <row r="27" spans="1:19" s="123" customFormat="1" ht="12" customHeight="1" x14ac:dyDescent="0.35">
      <c r="A27" s="100">
        <v>1240512</v>
      </c>
      <c r="B27" s="123" t="s">
        <v>108</v>
      </c>
      <c r="C27" s="100">
        <v>1240512</v>
      </c>
      <c r="D27" s="102" t="s">
        <v>643</v>
      </c>
      <c r="E27" s="103">
        <v>1</v>
      </c>
      <c r="F27" s="103"/>
      <c r="G27" s="124">
        <v>362.67840000000001</v>
      </c>
      <c r="H27" s="125">
        <f>G27*1.1</f>
        <v>398.94624000000005</v>
      </c>
      <c r="I27" s="125">
        <f>IFERROR(G27*(1-S27),"")</f>
        <v>362.67840000000001</v>
      </c>
      <c r="J27" s="125">
        <f>IFERROR(I27*1.1,"")</f>
        <v>398.94624000000005</v>
      </c>
      <c r="K27" s="126" t="s">
        <v>372</v>
      </c>
      <c r="L27" s="126" t="s">
        <v>372</v>
      </c>
      <c r="M27" s="105"/>
      <c r="N27" s="105"/>
      <c r="O27" s="105"/>
      <c r="P27" s="105"/>
      <c r="Q27" s="105"/>
      <c r="R27" s="103"/>
      <c r="S27" s="106">
        <f>IFERROR(VLOOKUP(B27,'Customer Details'!$A$6:$C$14,3,FALSE),"")</f>
        <v>0</v>
      </c>
    </row>
    <row r="28" spans="1:19" s="123" customFormat="1" ht="12" customHeight="1" x14ac:dyDescent="0.35">
      <c r="A28" s="100">
        <v>9021131</v>
      </c>
      <c r="B28" s="123" t="s">
        <v>442</v>
      </c>
      <c r="C28" s="100">
        <v>9021131</v>
      </c>
      <c r="D28" s="102" t="s">
        <v>640</v>
      </c>
      <c r="E28" s="103"/>
      <c r="F28" s="103"/>
      <c r="G28" s="124">
        <v>6.2913600000000001</v>
      </c>
      <c r="H28" s="125">
        <f>G28*1.1</f>
        <v>6.9204960000000009</v>
      </c>
      <c r="I28" s="125">
        <f>IFERROR(G28*(1-S28),"")</f>
        <v>6.2913600000000001</v>
      </c>
      <c r="J28" s="125">
        <f>IFERROR(I28*1.1,"")</f>
        <v>6.9204960000000009</v>
      </c>
      <c r="K28" s="126" t="s">
        <v>372</v>
      </c>
      <c r="L28" s="126" t="s">
        <v>372</v>
      </c>
      <c r="M28" s="105"/>
      <c r="N28" s="105"/>
      <c r="O28" s="105"/>
      <c r="P28" s="105"/>
      <c r="Q28" s="105"/>
      <c r="R28" s="103"/>
      <c r="S28" s="106">
        <f>IFERROR(VLOOKUP(B28,'Customer Details'!$A$6:$C$14,3,FALSE),"")</f>
        <v>0</v>
      </c>
    </row>
    <row r="29" spans="1:19" s="135" customFormat="1" ht="12" customHeight="1" x14ac:dyDescent="0.25">
      <c r="A29" s="128">
        <v>9025165</v>
      </c>
      <c r="B29" s="128" t="s">
        <v>442</v>
      </c>
      <c r="C29" s="128">
        <v>9025165</v>
      </c>
      <c r="D29" s="102" t="s">
        <v>636</v>
      </c>
      <c r="E29" s="103">
        <v>1</v>
      </c>
      <c r="F29" s="103"/>
      <c r="G29" s="124">
        <v>33.553919999999998</v>
      </c>
      <c r="H29" s="125">
        <f>G29*1.1</f>
        <v>36.909312</v>
      </c>
      <c r="I29" s="133">
        <f>IFERROR(G29*(1-S29),"")</f>
        <v>33.553919999999998</v>
      </c>
      <c r="J29" s="133">
        <f>IFERROR(I29*1.1,"")</f>
        <v>36.909312</v>
      </c>
      <c r="K29" s="126" t="s">
        <v>372</v>
      </c>
      <c r="L29" s="126" t="s">
        <v>372</v>
      </c>
      <c r="M29" s="134"/>
      <c r="S29" s="106">
        <f>IFERROR(VLOOKUP(B29,'Customer Details'!$A$6:$C$14,3,FALSE),"")</f>
        <v>0</v>
      </c>
    </row>
    <row r="30" spans="1:19" s="122" customFormat="1" ht="24" customHeight="1" x14ac:dyDescent="0.25">
      <c r="A30" s="111" t="s">
        <v>30</v>
      </c>
      <c r="B30" s="111"/>
      <c r="C30" s="111" t="s">
        <v>30</v>
      </c>
      <c r="D30" s="112"/>
      <c r="E30" s="113"/>
      <c r="F30" s="113"/>
      <c r="G30" s="129"/>
      <c r="H30" s="129"/>
      <c r="I30" s="129"/>
      <c r="J30" s="129"/>
      <c r="K30" s="118"/>
      <c r="L30" s="119"/>
      <c r="M30" s="118"/>
      <c r="N30" s="118"/>
      <c r="O30" s="118"/>
      <c r="P30" s="118"/>
      <c r="Q30" s="118"/>
      <c r="R30" s="143"/>
      <c r="S30" s="144" t="str">
        <f>IFERROR(VLOOKUP(B30,'Customer Details'!$A$6:$C$14,3,FALSE),"")</f>
        <v/>
      </c>
    </row>
    <row r="31" spans="1:19" ht="12" customHeight="1" x14ac:dyDescent="0.35">
      <c r="A31" s="100">
        <v>1001547</v>
      </c>
      <c r="B31" s="101" t="s">
        <v>108</v>
      </c>
      <c r="C31" s="100">
        <v>1001547</v>
      </c>
      <c r="D31" s="102" t="s">
        <v>31</v>
      </c>
      <c r="E31" s="103">
        <v>1</v>
      </c>
      <c r="G31" s="124">
        <v>352.60399999999998</v>
      </c>
      <c r="H31" s="125">
        <f t="shared" ref="H31:H36" si="0">G31*1.1</f>
        <v>387.86439999999999</v>
      </c>
      <c r="I31" s="125">
        <f t="shared" ref="I31:I36" si="1">IFERROR(G31*(1-S31),"")</f>
        <v>352.60399999999998</v>
      </c>
      <c r="J31" s="125">
        <f t="shared" ref="J31:J36" si="2">IFERROR(I31*1.1,"")</f>
        <v>387.86439999999999</v>
      </c>
      <c r="K31" s="126" t="s">
        <v>372</v>
      </c>
      <c r="L31" s="126" t="s">
        <v>372</v>
      </c>
      <c r="S31" s="106">
        <f>IFERROR(VLOOKUP(B31,'Customer Details'!$A$6:$C$14,3,FALSE),"")</f>
        <v>0</v>
      </c>
    </row>
    <row r="32" spans="1:19" ht="12" customHeight="1" x14ac:dyDescent="0.35">
      <c r="A32" s="100">
        <v>1002089</v>
      </c>
      <c r="B32" s="101" t="s">
        <v>108</v>
      </c>
      <c r="C32" s="100">
        <v>1002089</v>
      </c>
      <c r="D32" s="102" t="s">
        <v>418</v>
      </c>
      <c r="E32" s="103">
        <v>1</v>
      </c>
      <c r="G32" s="124">
        <v>405.03199999999998</v>
      </c>
      <c r="H32" s="125">
        <f t="shared" si="0"/>
        <v>445.53520000000003</v>
      </c>
      <c r="I32" s="125">
        <f t="shared" si="1"/>
        <v>405.03199999999998</v>
      </c>
      <c r="J32" s="125">
        <f t="shared" si="2"/>
        <v>445.53520000000003</v>
      </c>
      <c r="K32" s="126" t="s">
        <v>372</v>
      </c>
      <c r="L32" s="126" t="s">
        <v>372</v>
      </c>
      <c r="S32" s="106">
        <f>IFERROR(VLOOKUP(B32,'Customer Details'!$A$6:$C$14,3,FALSE),"")</f>
        <v>0</v>
      </c>
    </row>
    <row r="33" spans="1:19" ht="12" customHeight="1" x14ac:dyDescent="0.35">
      <c r="A33" s="100">
        <v>1001550</v>
      </c>
      <c r="B33" s="101" t="s">
        <v>108</v>
      </c>
      <c r="C33" s="100">
        <v>1001550</v>
      </c>
      <c r="D33" s="102" t="s">
        <v>32</v>
      </c>
      <c r="E33" s="103">
        <v>1</v>
      </c>
      <c r="G33" s="124">
        <v>394.75200000000001</v>
      </c>
      <c r="H33" s="125">
        <f t="shared" si="0"/>
        <v>434.22720000000004</v>
      </c>
      <c r="I33" s="125">
        <f t="shared" si="1"/>
        <v>394.75200000000001</v>
      </c>
      <c r="J33" s="125">
        <f t="shared" si="2"/>
        <v>434.22720000000004</v>
      </c>
      <c r="K33" s="126" t="s">
        <v>372</v>
      </c>
      <c r="L33" s="126" t="s">
        <v>372</v>
      </c>
      <c r="S33" s="106">
        <f>IFERROR(VLOOKUP(B33,'Customer Details'!$A$6:$C$14,3,FALSE),"")</f>
        <v>0</v>
      </c>
    </row>
    <row r="34" spans="1:19" ht="12" customHeight="1" x14ac:dyDescent="0.35">
      <c r="A34" s="100">
        <v>1002090</v>
      </c>
      <c r="B34" s="101" t="s">
        <v>108</v>
      </c>
      <c r="C34" s="100">
        <v>1002090</v>
      </c>
      <c r="D34" s="102" t="s">
        <v>419</v>
      </c>
      <c r="E34" s="103">
        <v>1</v>
      </c>
      <c r="G34" s="124">
        <v>448.20800000000003</v>
      </c>
      <c r="H34" s="125">
        <f t="shared" si="0"/>
        <v>493.02880000000005</v>
      </c>
      <c r="I34" s="125">
        <f t="shared" si="1"/>
        <v>448.20800000000003</v>
      </c>
      <c r="J34" s="125">
        <f t="shared" si="2"/>
        <v>493.02880000000005</v>
      </c>
      <c r="K34" s="126" t="s">
        <v>372</v>
      </c>
      <c r="L34" s="126" t="s">
        <v>372</v>
      </c>
      <c r="S34" s="106">
        <f>IFERROR(VLOOKUP(B34,'Customer Details'!$A$6:$C$14,3,FALSE),"")</f>
        <v>0</v>
      </c>
    </row>
    <row r="35" spans="1:19" ht="12" customHeight="1" x14ac:dyDescent="0.35">
      <c r="A35" s="100">
        <v>1001551</v>
      </c>
      <c r="B35" s="101" t="s">
        <v>108</v>
      </c>
      <c r="C35" s="100">
        <v>1001551</v>
      </c>
      <c r="D35" s="102" t="s">
        <v>34</v>
      </c>
      <c r="E35" s="103">
        <v>1</v>
      </c>
      <c r="G35" s="124">
        <v>416.34000000000003</v>
      </c>
      <c r="H35" s="125">
        <f t="shared" si="0"/>
        <v>457.97400000000005</v>
      </c>
      <c r="I35" s="125">
        <f t="shared" si="1"/>
        <v>416.34000000000003</v>
      </c>
      <c r="J35" s="125">
        <f t="shared" si="2"/>
        <v>457.97400000000005</v>
      </c>
      <c r="K35" s="126" t="s">
        <v>372</v>
      </c>
      <c r="L35" s="126" t="s">
        <v>372</v>
      </c>
      <c r="S35" s="106">
        <f>IFERROR(VLOOKUP(B35,'Customer Details'!$A$6:$C$14,3,FALSE),"")</f>
        <v>0</v>
      </c>
    </row>
    <row r="36" spans="1:19" ht="12" customHeight="1" x14ac:dyDescent="0.35">
      <c r="A36" s="100">
        <v>1002156</v>
      </c>
      <c r="B36" s="101" t="s">
        <v>108</v>
      </c>
      <c r="C36" s="100">
        <v>1002156</v>
      </c>
      <c r="D36" s="102" t="s">
        <v>420</v>
      </c>
      <c r="E36" s="103">
        <v>1</v>
      </c>
      <c r="G36" s="124">
        <v>469.79599999999999</v>
      </c>
      <c r="H36" s="125">
        <f t="shared" si="0"/>
        <v>516.77560000000005</v>
      </c>
      <c r="I36" s="125">
        <f t="shared" si="1"/>
        <v>469.79599999999999</v>
      </c>
      <c r="J36" s="125">
        <f t="shared" si="2"/>
        <v>516.77560000000005</v>
      </c>
      <c r="K36" s="126" t="s">
        <v>372</v>
      </c>
      <c r="L36" s="126" t="s">
        <v>372</v>
      </c>
      <c r="S36" s="106">
        <f>IFERROR(VLOOKUP(B36,'Customer Details'!$A$6:$C$14,3,FALSE),"")</f>
        <v>0</v>
      </c>
    </row>
    <row r="37" spans="1:19" s="122" customFormat="1" ht="24" customHeight="1" x14ac:dyDescent="0.25">
      <c r="A37" s="111" t="s">
        <v>29</v>
      </c>
      <c r="B37" s="111"/>
      <c r="C37" s="111" t="s">
        <v>29</v>
      </c>
      <c r="D37" s="112"/>
      <c r="E37" s="113"/>
      <c r="F37" s="113"/>
      <c r="G37" s="129"/>
      <c r="H37" s="129"/>
      <c r="I37" s="129"/>
      <c r="J37" s="129"/>
      <c r="K37" s="118"/>
      <c r="L37" s="119"/>
      <c r="M37" s="118"/>
      <c r="N37" s="118"/>
      <c r="O37" s="118"/>
      <c r="P37" s="118"/>
      <c r="Q37" s="118"/>
      <c r="R37" s="143"/>
      <c r="S37" s="144" t="str">
        <f>IFERROR(VLOOKUP(B37,'Customer Details'!$A$6:$C$14,3,FALSE),"")</f>
        <v/>
      </c>
    </row>
    <row r="38" spans="1:19" ht="12" customHeight="1" x14ac:dyDescent="0.35">
      <c r="A38" s="100">
        <v>1001573</v>
      </c>
      <c r="B38" s="101" t="s">
        <v>108</v>
      </c>
      <c r="C38" s="100">
        <v>1001573</v>
      </c>
      <c r="D38" s="102" t="s">
        <v>28</v>
      </c>
      <c r="E38" s="103">
        <v>1</v>
      </c>
      <c r="G38" s="124">
        <v>416.34000000000003</v>
      </c>
      <c r="H38" s="125">
        <f t="shared" ref="H38:H43" si="3">G38*1.1</f>
        <v>457.97400000000005</v>
      </c>
      <c r="I38" s="125">
        <f t="shared" ref="I38:I43" si="4">IFERROR(G38*(1-S38),"")</f>
        <v>416.34000000000003</v>
      </c>
      <c r="J38" s="125">
        <f t="shared" ref="J38:J43" si="5">IFERROR(I38*1.1,"")</f>
        <v>457.97400000000005</v>
      </c>
      <c r="K38" s="126" t="s">
        <v>372</v>
      </c>
      <c r="L38" s="126" t="s">
        <v>372</v>
      </c>
      <c r="S38" s="106">
        <f>IFERROR(VLOOKUP(B38,'Customer Details'!$A$6:$C$14,3,FALSE),"")</f>
        <v>0</v>
      </c>
    </row>
    <row r="39" spans="1:19" ht="12" customHeight="1" x14ac:dyDescent="0.35">
      <c r="A39" s="100">
        <v>1002091</v>
      </c>
      <c r="B39" s="101" t="s">
        <v>108</v>
      </c>
      <c r="C39" s="100">
        <v>1002091</v>
      </c>
      <c r="D39" s="102" t="s">
        <v>421</v>
      </c>
      <c r="E39" s="103">
        <v>1</v>
      </c>
      <c r="G39" s="124">
        <v>469.79599999999999</v>
      </c>
      <c r="H39" s="125">
        <f t="shared" si="3"/>
        <v>516.77560000000005</v>
      </c>
      <c r="I39" s="125">
        <f t="shared" si="4"/>
        <v>469.79599999999999</v>
      </c>
      <c r="J39" s="125">
        <f t="shared" si="5"/>
        <v>516.77560000000005</v>
      </c>
      <c r="K39" s="126" t="s">
        <v>372</v>
      </c>
      <c r="L39" s="126" t="s">
        <v>372</v>
      </c>
      <c r="S39" s="106">
        <f>IFERROR(VLOOKUP(B39,'Customer Details'!$A$6:$C$14,3,FALSE),"")</f>
        <v>0</v>
      </c>
    </row>
    <row r="40" spans="1:19" ht="12" customHeight="1" x14ac:dyDescent="0.35">
      <c r="A40" s="100">
        <v>1001577</v>
      </c>
      <c r="B40" s="101" t="s">
        <v>108</v>
      </c>
      <c r="C40" s="100">
        <v>1001577</v>
      </c>
      <c r="D40" s="102" t="s">
        <v>328</v>
      </c>
      <c r="E40" s="103">
        <v>1</v>
      </c>
      <c r="G40" s="124">
        <v>523.25200000000007</v>
      </c>
      <c r="H40" s="125">
        <f t="shared" si="3"/>
        <v>575.57720000000018</v>
      </c>
      <c r="I40" s="125">
        <f t="shared" si="4"/>
        <v>523.25200000000007</v>
      </c>
      <c r="J40" s="125">
        <f t="shared" si="5"/>
        <v>575.57720000000018</v>
      </c>
      <c r="K40" s="126" t="s">
        <v>372</v>
      </c>
      <c r="L40" s="126" t="s">
        <v>372</v>
      </c>
      <c r="S40" s="106">
        <f>IFERROR(VLOOKUP(B40,'Customer Details'!$A$6:$C$14,3,FALSE),"")</f>
        <v>0</v>
      </c>
    </row>
    <row r="41" spans="1:19" ht="12" customHeight="1" x14ac:dyDescent="0.35">
      <c r="A41" s="100">
        <v>1002092</v>
      </c>
      <c r="B41" s="101" t="s">
        <v>108</v>
      </c>
      <c r="C41" s="100">
        <v>1002092</v>
      </c>
      <c r="D41" s="102" t="s">
        <v>422</v>
      </c>
      <c r="E41" s="103">
        <v>1</v>
      </c>
      <c r="G41" s="124">
        <v>576.70799999999997</v>
      </c>
      <c r="H41" s="125">
        <f t="shared" si="3"/>
        <v>634.37880000000007</v>
      </c>
      <c r="I41" s="125">
        <f t="shared" si="4"/>
        <v>576.70799999999997</v>
      </c>
      <c r="J41" s="125">
        <f t="shared" si="5"/>
        <v>634.37880000000007</v>
      </c>
      <c r="K41" s="126" t="s">
        <v>372</v>
      </c>
      <c r="L41" s="126" t="s">
        <v>372</v>
      </c>
      <c r="S41" s="106">
        <f>IFERROR(VLOOKUP(B41,'Customer Details'!$A$6:$C$14,3,FALSE),"")</f>
        <v>0</v>
      </c>
    </row>
    <row r="42" spans="1:19" ht="12" customHeight="1" x14ac:dyDescent="0.35">
      <c r="A42" s="100">
        <v>1001581</v>
      </c>
      <c r="B42" s="101" t="s">
        <v>108</v>
      </c>
      <c r="C42" s="100">
        <v>1001581</v>
      </c>
      <c r="D42" s="102" t="s">
        <v>33</v>
      </c>
      <c r="E42" s="103">
        <v>1</v>
      </c>
      <c r="G42" s="124">
        <v>576.70799999999997</v>
      </c>
      <c r="H42" s="125">
        <f t="shared" si="3"/>
        <v>634.37880000000007</v>
      </c>
      <c r="I42" s="125">
        <f t="shared" si="4"/>
        <v>576.70799999999997</v>
      </c>
      <c r="J42" s="125">
        <f t="shared" si="5"/>
        <v>634.37880000000007</v>
      </c>
      <c r="K42" s="126" t="s">
        <v>372</v>
      </c>
      <c r="L42" s="126" t="s">
        <v>372</v>
      </c>
      <c r="S42" s="106">
        <f>IFERROR(VLOOKUP(B42,'Customer Details'!$A$6:$C$14,3,FALSE),"")</f>
        <v>0</v>
      </c>
    </row>
    <row r="43" spans="1:19" ht="12" customHeight="1" x14ac:dyDescent="0.35">
      <c r="A43" s="100">
        <v>1002157</v>
      </c>
      <c r="B43" s="101" t="s">
        <v>108</v>
      </c>
      <c r="C43" s="100">
        <v>1002157</v>
      </c>
      <c r="D43" s="102" t="s">
        <v>423</v>
      </c>
      <c r="E43" s="103">
        <v>1</v>
      </c>
      <c r="G43" s="124">
        <v>629.13599999999997</v>
      </c>
      <c r="H43" s="125">
        <f t="shared" si="3"/>
        <v>692.04960000000005</v>
      </c>
      <c r="I43" s="125">
        <f t="shared" si="4"/>
        <v>629.13599999999997</v>
      </c>
      <c r="J43" s="125">
        <f t="shared" si="5"/>
        <v>692.04960000000005</v>
      </c>
      <c r="K43" s="126" t="s">
        <v>372</v>
      </c>
      <c r="L43" s="126" t="s">
        <v>372</v>
      </c>
      <c r="S43" s="106">
        <f>IFERROR(VLOOKUP(B43,'Customer Details'!$A$6:$C$14,3,FALSE),"")</f>
        <v>0</v>
      </c>
    </row>
    <row r="44" spans="1:19" s="122" customFormat="1" ht="24" customHeight="1" x14ac:dyDescent="0.25">
      <c r="A44" s="111" t="s">
        <v>512</v>
      </c>
      <c r="B44" s="111"/>
      <c r="C44" s="111" t="s">
        <v>512</v>
      </c>
      <c r="D44" s="112"/>
      <c r="E44" s="113"/>
      <c r="F44" s="113"/>
      <c r="G44" s="129"/>
      <c r="H44" s="129"/>
      <c r="I44" s="129"/>
      <c r="J44" s="129"/>
      <c r="K44" s="118"/>
      <c r="L44" s="119"/>
      <c r="M44" s="118"/>
      <c r="N44" s="118"/>
      <c r="O44" s="118"/>
      <c r="P44" s="118"/>
      <c r="Q44" s="118" t="s">
        <v>372</v>
      </c>
      <c r="R44" s="143"/>
      <c r="S44" s="144" t="str">
        <f>IFERROR(VLOOKUP(B44,'Customer Details'!$A$6:$C$14,3,FALSE),"")</f>
        <v/>
      </c>
    </row>
    <row r="45" spans="1:19" ht="12" customHeight="1" x14ac:dyDescent="0.35">
      <c r="A45" s="100">
        <v>1020147</v>
      </c>
      <c r="B45" s="101" t="s">
        <v>108</v>
      </c>
      <c r="C45" s="100">
        <v>1020147</v>
      </c>
      <c r="D45" s="102" t="s">
        <v>373</v>
      </c>
      <c r="E45" s="103">
        <v>5</v>
      </c>
      <c r="G45" s="124">
        <v>270.52848</v>
      </c>
      <c r="H45" s="125">
        <f t="shared" ref="H45:H50" si="6">G45*1.1</f>
        <v>297.58132800000004</v>
      </c>
      <c r="I45" s="125">
        <f t="shared" ref="I45:I50" si="7">IFERROR(G45*(1-S45),"")</f>
        <v>270.52848</v>
      </c>
      <c r="J45" s="125">
        <f t="shared" ref="J45:J50" si="8">IFERROR(I45*1.1,"")</f>
        <v>297.58132800000004</v>
      </c>
      <c r="K45" s="126" t="s">
        <v>372</v>
      </c>
      <c r="L45" s="126" t="s">
        <v>372</v>
      </c>
      <c r="S45" s="106">
        <f>IFERROR(VLOOKUP(B45,'Customer Details'!$A$6:$C$14,3,FALSE),"")</f>
        <v>0</v>
      </c>
    </row>
    <row r="46" spans="1:19" ht="12" customHeight="1" x14ac:dyDescent="0.35">
      <c r="A46" s="100">
        <v>1020155</v>
      </c>
      <c r="B46" s="101" t="s">
        <v>108</v>
      </c>
      <c r="C46" s="100">
        <v>1020155</v>
      </c>
      <c r="D46" s="102" t="s">
        <v>424</v>
      </c>
      <c r="E46" s="103">
        <v>5</v>
      </c>
      <c r="G46" s="124">
        <v>270.52848</v>
      </c>
      <c r="H46" s="125">
        <f t="shared" si="6"/>
        <v>297.58132800000004</v>
      </c>
      <c r="I46" s="125">
        <f t="shared" si="7"/>
        <v>270.52848</v>
      </c>
      <c r="J46" s="125">
        <f t="shared" si="8"/>
        <v>297.58132800000004</v>
      </c>
      <c r="K46" s="126" t="s">
        <v>372</v>
      </c>
      <c r="L46" s="126" t="s">
        <v>372</v>
      </c>
      <c r="S46" s="106">
        <f>IFERROR(VLOOKUP(B46,'Customer Details'!$A$6:$C$14,3,FALSE),"")</f>
        <v>0</v>
      </c>
    </row>
    <row r="47" spans="1:19" ht="12" customHeight="1" x14ac:dyDescent="0.35">
      <c r="A47" s="100">
        <v>1021376</v>
      </c>
      <c r="B47" s="101" t="s">
        <v>108</v>
      </c>
      <c r="C47" s="100">
        <v>1021376</v>
      </c>
      <c r="D47" s="102" t="s">
        <v>460</v>
      </c>
      <c r="E47" s="103">
        <v>1</v>
      </c>
      <c r="G47" s="124">
        <v>405.79272000000003</v>
      </c>
      <c r="H47" s="125">
        <f t="shared" si="6"/>
        <v>446.37199200000009</v>
      </c>
      <c r="I47" s="125">
        <f t="shared" si="7"/>
        <v>405.79272000000003</v>
      </c>
      <c r="J47" s="125">
        <f t="shared" si="8"/>
        <v>446.37199200000009</v>
      </c>
      <c r="K47" s="126" t="s">
        <v>372</v>
      </c>
      <c r="L47" s="126" t="s">
        <v>372</v>
      </c>
      <c r="Q47" s="126" t="s">
        <v>372</v>
      </c>
      <c r="S47" s="106">
        <f>IFERROR(VLOOKUP(B47,'Customer Details'!$A$6:$C$14,3,FALSE),"")</f>
        <v>0</v>
      </c>
    </row>
    <row r="48" spans="1:19" ht="12" customHeight="1" x14ac:dyDescent="0.35">
      <c r="A48" s="100">
        <v>1021504</v>
      </c>
      <c r="B48" s="101" t="s">
        <v>108</v>
      </c>
      <c r="C48" s="100">
        <v>1021504</v>
      </c>
      <c r="D48" s="102" t="s">
        <v>461</v>
      </c>
      <c r="E48" s="103">
        <v>1</v>
      </c>
      <c r="G48" s="124">
        <v>462.41496000000001</v>
      </c>
      <c r="H48" s="125">
        <f t="shared" si="6"/>
        <v>508.65645600000005</v>
      </c>
      <c r="I48" s="125">
        <f t="shared" si="7"/>
        <v>462.41496000000001</v>
      </c>
      <c r="J48" s="125">
        <f t="shared" si="8"/>
        <v>508.65645600000005</v>
      </c>
      <c r="K48" s="126" t="s">
        <v>372</v>
      </c>
      <c r="L48" s="126" t="s">
        <v>372</v>
      </c>
      <c r="Q48" s="126" t="s">
        <v>372</v>
      </c>
      <c r="S48" s="106">
        <f>IFERROR(VLOOKUP(B48,'Customer Details'!$A$6:$C$14,3,FALSE),"")</f>
        <v>0</v>
      </c>
    </row>
    <row r="49" spans="1:19" ht="12" customHeight="1" x14ac:dyDescent="0.35">
      <c r="A49" s="100">
        <v>1024185</v>
      </c>
      <c r="B49" s="101" t="s">
        <v>108</v>
      </c>
      <c r="C49" s="100">
        <v>1024185</v>
      </c>
      <c r="D49" s="102" t="s">
        <v>462</v>
      </c>
      <c r="E49" s="103">
        <v>1</v>
      </c>
      <c r="G49" s="124">
        <v>472.90055999999998</v>
      </c>
      <c r="H49" s="125">
        <f t="shared" si="6"/>
        <v>520.19061599999998</v>
      </c>
      <c r="I49" s="125">
        <f t="shared" si="7"/>
        <v>472.90055999999998</v>
      </c>
      <c r="J49" s="125">
        <f t="shared" si="8"/>
        <v>520.19061599999998</v>
      </c>
      <c r="Q49" s="126" t="s">
        <v>372</v>
      </c>
      <c r="S49" s="106">
        <f>IFERROR(VLOOKUP(B49,'Customer Details'!$A$6:$C$14,3,FALSE),"")</f>
        <v>0</v>
      </c>
    </row>
    <row r="50" spans="1:19" ht="12" customHeight="1" x14ac:dyDescent="0.35">
      <c r="A50" s="100">
        <v>1024233</v>
      </c>
      <c r="B50" s="101" t="s">
        <v>108</v>
      </c>
      <c r="C50" s="100">
        <v>1024233</v>
      </c>
      <c r="D50" s="102" t="s">
        <v>463</v>
      </c>
      <c r="E50" s="103">
        <v>1</v>
      </c>
      <c r="F50" s="103" t="s">
        <v>539</v>
      </c>
      <c r="G50" s="124">
        <v>529.52279999999996</v>
      </c>
      <c r="H50" s="125">
        <f t="shared" si="6"/>
        <v>582.47508000000005</v>
      </c>
      <c r="I50" s="125">
        <f t="shared" si="7"/>
        <v>529.52279999999996</v>
      </c>
      <c r="J50" s="125">
        <f t="shared" si="8"/>
        <v>582.47508000000005</v>
      </c>
      <c r="Q50" s="126" t="s">
        <v>372</v>
      </c>
      <c r="S50" s="106">
        <f>IFERROR(VLOOKUP(B50,'Customer Details'!$A$6:$C$14,3,FALSE),"")</f>
        <v>0</v>
      </c>
    </row>
    <row r="51" spans="1:19" s="122" customFormat="1" ht="24" customHeight="1" x14ac:dyDescent="0.25">
      <c r="A51" s="111" t="s">
        <v>513</v>
      </c>
      <c r="B51" s="111"/>
      <c r="C51" s="111" t="s">
        <v>513</v>
      </c>
      <c r="D51" s="112"/>
      <c r="E51" s="113"/>
      <c r="F51" s="113"/>
      <c r="G51" s="129"/>
      <c r="H51" s="129"/>
      <c r="I51" s="129"/>
      <c r="J51" s="129"/>
      <c r="K51" s="118"/>
      <c r="L51" s="119"/>
      <c r="M51" s="118"/>
      <c r="N51" s="118"/>
      <c r="O51" s="118"/>
      <c r="P51" s="118"/>
      <c r="Q51" s="118" t="s">
        <v>372</v>
      </c>
      <c r="R51" s="143"/>
      <c r="S51" s="144" t="str">
        <f>IFERROR(VLOOKUP(B51,'Customer Details'!$A$6:$C$14,3,FALSE),"")</f>
        <v/>
      </c>
    </row>
    <row r="52" spans="1:19" ht="12" customHeight="1" x14ac:dyDescent="0.35">
      <c r="A52" s="100">
        <v>1020124</v>
      </c>
      <c r="B52" s="101" t="s">
        <v>108</v>
      </c>
      <c r="C52" s="100">
        <v>1020124</v>
      </c>
      <c r="D52" s="102" t="s">
        <v>457</v>
      </c>
      <c r="E52" s="103">
        <v>5</v>
      </c>
      <c r="G52" s="124">
        <v>306.17951999999997</v>
      </c>
      <c r="H52" s="125">
        <f>G52*1.1</f>
        <v>336.79747199999997</v>
      </c>
      <c r="I52" s="125">
        <f>IFERROR(G52*(1-S52),"")</f>
        <v>306.17951999999997</v>
      </c>
      <c r="J52" s="125">
        <f>IFERROR(I52*1.1,"")</f>
        <v>336.79747199999997</v>
      </c>
      <c r="K52" s="126" t="s">
        <v>372</v>
      </c>
      <c r="L52" s="126" t="s">
        <v>372</v>
      </c>
      <c r="S52" s="106">
        <f>IFERROR(VLOOKUP(B52,'Customer Details'!$A$6:$C$14,3,FALSE),"")</f>
        <v>0</v>
      </c>
    </row>
    <row r="53" spans="1:19" ht="12" customHeight="1" x14ac:dyDescent="0.35">
      <c r="A53" s="100">
        <v>1020172</v>
      </c>
      <c r="B53" s="101" t="s">
        <v>108</v>
      </c>
      <c r="C53" s="100">
        <v>1020172</v>
      </c>
      <c r="D53" s="102" t="s">
        <v>458</v>
      </c>
      <c r="E53" s="103">
        <v>5</v>
      </c>
      <c r="G53" s="124">
        <v>306.17951999999997</v>
      </c>
      <c r="H53" s="125">
        <f>G53*1.1</f>
        <v>336.79747199999997</v>
      </c>
      <c r="I53" s="125">
        <f>IFERROR(G53*(1-S53),"")</f>
        <v>306.17951999999997</v>
      </c>
      <c r="J53" s="125">
        <f>IFERROR(I53*1.1,"")</f>
        <v>336.79747199999997</v>
      </c>
      <c r="K53" s="126" t="s">
        <v>372</v>
      </c>
      <c r="L53" s="126" t="s">
        <v>372</v>
      </c>
      <c r="S53" s="106">
        <f>IFERROR(VLOOKUP(B53,'Customer Details'!$A$6:$C$14,3,FALSE),"")</f>
        <v>0</v>
      </c>
    </row>
    <row r="54" spans="1:19" ht="12" customHeight="1" x14ac:dyDescent="0.35">
      <c r="A54" s="100">
        <v>1024171</v>
      </c>
      <c r="B54" s="101" t="s">
        <v>108</v>
      </c>
      <c r="C54" s="100">
        <v>1024171</v>
      </c>
      <c r="D54" s="102" t="s">
        <v>471</v>
      </c>
      <c r="E54" s="103">
        <v>1</v>
      </c>
      <c r="G54" s="124">
        <v>636.47591999999997</v>
      </c>
      <c r="H54" s="125">
        <f>G54*1.1</f>
        <v>700.12351200000001</v>
      </c>
      <c r="I54" s="125">
        <f>IFERROR(G54*(1-S54),"")</f>
        <v>636.47591999999997</v>
      </c>
      <c r="J54" s="125">
        <f>IFERROR(I54*1.1,"")</f>
        <v>700.12351200000001</v>
      </c>
      <c r="K54" s="126" t="s">
        <v>372</v>
      </c>
      <c r="L54" s="126" t="s">
        <v>372</v>
      </c>
      <c r="Q54" s="126" t="s">
        <v>372</v>
      </c>
      <c r="S54" s="106">
        <f>IFERROR(VLOOKUP(B54,'Customer Details'!$A$6:$C$14,3,FALSE),"")</f>
        <v>0</v>
      </c>
    </row>
    <row r="55" spans="1:19" ht="12" customHeight="1" x14ac:dyDescent="0.35">
      <c r="A55" s="100">
        <v>1024234</v>
      </c>
      <c r="B55" s="101" t="s">
        <v>108</v>
      </c>
      <c r="C55" s="100">
        <v>1024234</v>
      </c>
      <c r="D55" s="102" t="s">
        <v>472</v>
      </c>
      <c r="E55" s="103">
        <v>1</v>
      </c>
      <c r="G55" s="124">
        <v>692.04960000000005</v>
      </c>
      <c r="H55" s="125">
        <f>G55*1.1</f>
        <v>761.25456000000008</v>
      </c>
      <c r="I55" s="125">
        <f>IFERROR(G55*(1-S55),"")</f>
        <v>692.04960000000005</v>
      </c>
      <c r="J55" s="125">
        <f>IFERROR(I55*1.1,"")</f>
        <v>761.25456000000008</v>
      </c>
      <c r="K55" s="126" t="s">
        <v>372</v>
      </c>
      <c r="L55" s="126" t="s">
        <v>372</v>
      </c>
      <c r="Q55" s="126" t="s">
        <v>372</v>
      </c>
      <c r="S55" s="106">
        <f>IFERROR(VLOOKUP(B55,'Customer Details'!$A$6:$C$14,3,FALSE),"")</f>
        <v>0</v>
      </c>
    </row>
    <row r="56" spans="1:19" s="122" customFormat="1" ht="24" customHeight="1" x14ac:dyDescent="0.25">
      <c r="A56" s="111" t="s">
        <v>59</v>
      </c>
      <c r="B56" s="111"/>
      <c r="C56" s="111" t="s">
        <v>59</v>
      </c>
      <c r="D56" s="112"/>
      <c r="E56" s="113"/>
      <c r="F56" s="113"/>
      <c r="G56" s="129"/>
      <c r="H56" s="129"/>
      <c r="I56" s="129"/>
      <c r="J56" s="129"/>
      <c r="K56" s="118"/>
      <c r="L56" s="119"/>
      <c r="M56" s="118"/>
      <c r="N56" s="118"/>
      <c r="O56" s="118"/>
      <c r="P56" s="118"/>
      <c r="Q56" s="118" t="s">
        <v>372</v>
      </c>
      <c r="R56" s="143"/>
      <c r="S56" s="144" t="str">
        <f>IFERROR(VLOOKUP(B56,'Customer Details'!$A$6:$C$14,3,FALSE),"")</f>
        <v/>
      </c>
    </row>
    <row r="57" spans="1:19" s="149" customFormat="1" ht="12" customHeight="1" x14ac:dyDescent="0.35">
      <c r="A57" s="145">
        <v>1032050</v>
      </c>
      <c r="B57" s="101" t="s">
        <v>108</v>
      </c>
      <c r="C57" s="145">
        <v>1032050</v>
      </c>
      <c r="D57" s="146" t="s">
        <v>92</v>
      </c>
      <c r="E57" s="147">
        <v>1</v>
      </c>
      <c r="F57" s="147"/>
      <c r="G57" s="124">
        <v>399.50136000000003</v>
      </c>
      <c r="H57" s="125">
        <f t="shared" ref="H57:H66" si="9">G57*1.1</f>
        <v>439.45149600000008</v>
      </c>
      <c r="I57" s="125">
        <f t="shared" ref="I57:I66" si="10">IFERROR(G57*(1-S57),"")</f>
        <v>399.50136000000003</v>
      </c>
      <c r="J57" s="125">
        <f t="shared" ref="J57:J66" si="11">IFERROR(I57*1.1,"")</f>
        <v>439.45149600000008</v>
      </c>
      <c r="K57" s="126" t="s">
        <v>372</v>
      </c>
      <c r="L57" s="126" t="s">
        <v>372</v>
      </c>
      <c r="M57" s="105"/>
      <c r="N57" s="126" t="s">
        <v>372</v>
      </c>
      <c r="O57" s="105"/>
      <c r="P57" s="105"/>
      <c r="Q57" s="126" t="s">
        <v>372</v>
      </c>
      <c r="R57" s="147"/>
      <c r="S57" s="148">
        <f>IFERROR(VLOOKUP(B57,'Customer Details'!$A$6:$C$14,3,FALSE),"")</f>
        <v>0</v>
      </c>
    </row>
    <row r="58" spans="1:19" s="149" customFormat="1" ht="12" customHeight="1" x14ac:dyDescent="0.35">
      <c r="A58" s="145">
        <v>1032066</v>
      </c>
      <c r="B58" s="101" t="s">
        <v>108</v>
      </c>
      <c r="C58" s="145">
        <v>1032066</v>
      </c>
      <c r="D58" s="146" t="s">
        <v>144</v>
      </c>
      <c r="E58" s="147">
        <v>1</v>
      </c>
      <c r="F58" s="147"/>
      <c r="G58" s="124">
        <v>427.81248000000005</v>
      </c>
      <c r="H58" s="125">
        <f t="shared" si="9"/>
        <v>470.59372800000011</v>
      </c>
      <c r="I58" s="125">
        <f t="shared" si="10"/>
        <v>427.81248000000005</v>
      </c>
      <c r="J58" s="125">
        <f t="shared" si="11"/>
        <v>470.59372800000011</v>
      </c>
      <c r="K58" s="126" t="s">
        <v>372</v>
      </c>
      <c r="L58" s="126" t="s">
        <v>372</v>
      </c>
      <c r="M58" s="105"/>
      <c r="N58" s="126" t="s">
        <v>372</v>
      </c>
      <c r="O58" s="105"/>
      <c r="P58" s="105"/>
      <c r="Q58" s="126" t="s">
        <v>372</v>
      </c>
      <c r="R58" s="147"/>
      <c r="S58" s="148">
        <f>IFERROR(VLOOKUP(B58,'Customer Details'!$A$6:$C$14,3,FALSE),"")</f>
        <v>0</v>
      </c>
    </row>
    <row r="59" spans="1:19" s="149" customFormat="1" ht="12" customHeight="1" x14ac:dyDescent="0.35">
      <c r="A59" s="145">
        <v>1037062</v>
      </c>
      <c r="B59" s="101" t="s">
        <v>108</v>
      </c>
      <c r="C59" s="145">
        <v>1037062</v>
      </c>
      <c r="D59" s="146" t="s">
        <v>145</v>
      </c>
      <c r="E59" s="147">
        <v>1</v>
      </c>
      <c r="F59" s="147"/>
      <c r="G59" s="124">
        <v>450.88080000000002</v>
      </c>
      <c r="H59" s="125">
        <f t="shared" si="9"/>
        <v>495.96888000000007</v>
      </c>
      <c r="I59" s="125">
        <f t="shared" si="10"/>
        <v>450.88080000000002</v>
      </c>
      <c r="J59" s="125">
        <f t="shared" si="11"/>
        <v>495.96888000000007</v>
      </c>
      <c r="K59" s="126" t="s">
        <v>372</v>
      </c>
      <c r="L59" s="126" t="s">
        <v>372</v>
      </c>
      <c r="M59" s="105"/>
      <c r="N59" s="126" t="s">
        <v>372</v>
      </c>
      <c r="O59" s="105"/>
      <c r="P59" s="105"/>
      <c r="Q59" s="126" t="s">
        <v>372</v>
      </c>
      <c r="R59" s="147"/>
      <c r="S59" s="148">
        <f>IFERROR(VLOOKUP(B59,'Customer Details'!$A$6:$C$14,3,FALSE),"")</f>
        <v>0</v>
      </c>
    </row>
    <row r="60" spans="1:19" s="149" customFormat="1" ht="12" customHeight="1" x14ac:dyDescent="0.35">
      <c r="A60" s="145">
        <v>1037803</v>
      </c>
      <c r="B60" s="101" t="s">
        <v>108</v>
      </c>
      <c r="C60" s="145">
        <v>1037803</v>
      </c>
      <c r="D60" s="146" t="s">
        <v>147</v>
      </c>
      <c r="E60" s="147">
        <v>1</v>
      </c>
      <c r="F60" s="103" t="s">
        <v>539</v>
      </c>
      <c r="G60" s="124">
        <v>563.07672000000002</v>
      </c>
      <c r="H60" s="125">
        <f t="shared" si="9"/>
        <v>619.38439200000005</v>
      </c>
      <c r="I60" s="125">
        <f t="shared" si="10"/>
        <v>563.07672000000002</v>
      </c>
      <c r="J60" s="125">
        <f t="shared" si="11"/>
        <v>619.38439200000005</v>
      </c>
      <c r="K60" s="126" t="s">
        <v>372</v>
      </c>
      <c r="L60" s="126" t="s">
        <v>372</v>
      </c>
      <c r="M60" s="105"/>
      <c r="N60" s="126" t="s">
        <v>372</v>
      </c>
      <c r="O60" s="105"/>
      <c r="P60" s="105"/>
      <c r="Q60" s="126" t="s">
        <v>372</v>
      </c>
      <c r="R60" s="147"/>
      <c r="S60" s="148">
        <f>IFERROR(VLOOKUP(B60,'Customer Details'!$A$6:$C$14,3,FALSE),"")</f>
        <v>0</v>
      </c>
    </row>
    <row r="61" spans="1:19" s="149" customFormat="1" ht="12" customHeight="1" x14ac:dyDescent="0.35">
      <c r="A61" s="145">
        <v>1039051</v>
      </c>
      <c r="B61" s="101" t="s">
        <v>108</v>
      </c>
      <c r="C61" s="145">
        <v>1039051</v>
      </c>
      <c r="D61" s="146" t="s">
        <v>146</v>
      </c>
      <c r="E61" s="147">
        <v>1</v>
      </c>
      <c r="F61" s="147"/>
      <c r="G61" s="124">
        <v>460.31784000000005</v>
      </c>
      <c r="H61" s="125">
        <f t="shared" si="9"/>
        <v>506.34962400000012</v>
      </c>
      <c r="I61" s="125">
        <f t="shared" si="10"/>
        <v>460.31784000000005</v>
      </c>
      <c r="J61" s="125">
        <f t="shared" si="11"/>
        <v>506.34962400000012</v>
      </c>
      <c r="K61" s="126" t="s">
        <v>372</v>
      </c>
      <c r="L61" s="126" t="s">
        <v>372</v>
      </c>
      <c r="M61" s="105"/>
      <c r="N61" s="126" t="s">
        <v>372</v>
      </c>
      <c r="O61" s="105"/>
      <c r="P61" s="105"/>
      <c r="Q61" s="126" t="s">
        <v>372</v>
      </c>
      <c r="R61" s="147"/>
      <c r="S61" s="148">
        <f>IFERROR(VLOOKUP(B61,'Customer Details'!$A$6:$C$14,3,FALSE),"")</f>
        <v>0</v>
      </c>
    </row>
    <row r="62" spans="1:19" s="149" customFormat="1" ht="12" customHeight="1" x14ac:dyDescent="0.35">
      <c r="A62" s="145">
        <v>1039065</v>
      </c>
      <c r="B62" s="101" t="s">
        <v>108</v>
      </c>
      <c r="C62" s="145">
        <v>1039065</v>
      </c>
      <c r="D62" s="146" t="s">
        <v>141</v>
      </c>
      <c r="E62" s="147">
        <v>1</v>
      </c>
      <c r="F62" s="103" t="s">
        <v>539</v>
      </c>
      <c r="G62" s="124">
        <v>513.7944</v>
      </c>
      <c r="H62" s="125">
        <f t="shared" si="9"/>
        <v>565.17384000000004</v>
      </c>
      <c r="I62" s="125">
        <f t="shared" si="10"/>
        <v>513.7944</v>
      </c>
      <c r="J62" s="125">
        <f t="shared" si="11"/>
        <v>565.17384000000004</v>
      </c>
      <c r="K62" s="126" t="s">
        <v>372</v>
      </c>
      <c r="L62" s="126" t="s">
        <v>372</v>
      </c>
      <c r="M62" s="105"/>
      <c r="N62" s="126" t="s">
        <v>372</v>
      </c>
      <c r="O62" s="105"/>
      <c r="P62" s="105"/>
      <c r="Q62" s="126" t="s">
        <v>372</v>
      </c>
      <c r="R62" s="147"/>
      <c r="S62" s="148">
        <f>IFERROR(VLOOKUP(B62,'Customer Details'!$A$6:$C$14,3,FALSE),"")</f>
        <v>0</v>
      </c>
    </row>
    <row r="63" spans="1:19" ht="12" customHeight="1" x14ac:dyDescent="0.35">
      <c r="A63" s="145">
        <v>1043037</v>
      </c>
      <c r="B63" s="101" t="s">
        <v>108</v>
      </c>
      <c r="C63" s="145">
        <v>1043037</v>
      </c>
      <c r="D63" s="146" t="s">
        <v>142</v>
      </c>
      <c r="E63" s="147">
        <v>1</v>
      </c>
      <c r="F63" s="147"/>
      <c r="G63" s="124">
        <v>571.46519999999998</v>
      </c>
      <c r="H63" s="125">
        <f t="shared" si="9"/>
        <v>628.61171999999999</v>
      </c>
      <c r="I63" s="125">
        <f t="shared" si="10"/>
        <v>571.46519999999998</v>
      </c>
      <c r="J63" s="125">
        <f t="shared" si="11"/>
        <v>628.61171999999999</v>
      </c>
      <c r="M63" s="126" t="s">
        <v>372</v>
      </c>
      <c r="Q63" s="126" t="s">
        <v>372</v>
      </c>
      <c r="R63" s="147"/>
      <c r="S63" s="148">
        <f>IFERROR(VLOOKUP(B63,'Customer Details'!$A$6:$C$14,3,FALSE),"")</f>
        <v>0</v>
      </c>
    </row>
    <row r="64" spans="1:19" s="149" customFormat="1" ht="12" customHeight="1" x14ac:dyDescent="0.35">
      <c r="A64" s="145">
        <v>1045041</v>
      </c>
      <c r="B64" s="101" t="s">
        <v>108</v>
      </c>
      <c r="C64" s="145">
        <v>1045041</v>
      </c>
      <c r="D64" s="146" t="s">
        <v>104</v>
      </c>
      <c r="E64" s="147">
        <v>1</v>
      </c>
      <c r="F64" s="147"/>
      <c r="G64" s="124">
        <v>591.3878400000001</v>
      </c>
      <c r="H64" s="125">
        <f t="shared" si="9"/>
        <v>650.5266240000002</v>
      </c>
      <c r="I64" s="125">
        <f t="shared" si="10"/>
        <v>591.3878400000001</v>
      </c>
      <c r="J64" s="125">
        <f t="shared" si="11"/>
        <v>650.5266240000002</v>
      </c>
      <c r="K64" s="105"/>
      <c r="L64" s="105"/>
      <c r="M64" s="126" t="s">
        <v>372</v>
      </c>
      <c r="N64" s="105"/>
      <c r="O64" s="105"/>
      <c r="P64" s="105"/>
      <c r="Q64" s="126" t="s">
        <v>372</v>
      </c>
      <c r="R64" s="147"/>
      <c r="S64" s="148">
        <f>IFERROR(VLOOKUP(B64,'Customer Details'!$A$6:$C$14,3,FALSE),"")</f>
        <v>0</v>
      </c>
    </row>
    <row r="65" spans="1:19" s="149" customFormat="1" ht="12" customHeight="1" x14ac:dyDescent="0.35">
      <c r="A65" s="145">
        <v>1049065</v>
      </c>
      <c r="B65" s="101" t="s">
        <v>108</v>
      </c>
      <c r="C65" s="145">
        <v>1049065</v>
      </c>
      <c r="D65" s="146" t="s">
        <v>105</v>
      </c>
      <c r="E65" s="147">
        <v>1</v>
      </c>
      <c r="F65" s="147"/>
      <c r="G65" s="124">
        <v>646.96152000000006</v>
      </c>
      <c r="H65" s="125">
        <f t="shared" si="9"/>
        <v>711.65767200000016</v>
      </c>
      <c r="I65" s="125">
        <f t="shared" si="10"/>
        <v>646.96152000000006</v>
      </c>
      <c r="J65" s="125">
        <f t="shared" si="11"/>
        <v>711.65767200000016</v>
      </c>
      <c r="K65" s="105"/>
      <c r="L65" s="105"/>
      <c r="M65" s="126" t="s">
        <v>372</v>
      </c>
      <c r="N65" s="105"/>
      <c r="O65" s="105"/>
      <c r="P65" s="105"/>
      <c r="Q65" s="126" t="s">
        <v>372</v>
      </c>
      <c r="R65" s="147"/>
      <c r="S65" s="148">
        <f>IFERROR(VLOOKUP(B65,'Customer Details'!$A$6:$C$14,3,FALSE),"")</f>
        <v>0</v>
      </c>
    </row>
    <row r="66" spans="1:19" s="149" customFormat="1" ht="12" customHeight="1" x14ac:dyDescent="0.35">
      <c r="A66" s="145">
        <v>1051029</v>
      </c>
      <c r="B66" s="101" t="s">
        <v>108</v>
      </c>
      <c r="C66" s="145">
        <v>1051029</v>
      </c>
      <c r="D66" s="146" t="s">
        <v>240</v>
      </c>
      <c r="E66" s="147">
        <v>1</v>
      </c>
      <c r="F66" s="147"/>
      <c r="G66" s="124">
        <v>692.04960000000005</v>
      </c>
      <c r="H66" s="125">
        <f t="shared" si="9"/>
        <v>761.25456000000008</v>
      </c>
      <c r="I66" s="125">
        <f t="shared" si="10"/>
        <v>692.04960000000005</v>
      </c>
      <c r="J66" s="125">
        <f t="shared" si="11"/>
        <v>761.25456000000008</v>
      </c>
      <c r="K66" s="105"/>
      <c r="L66" s="105"/>
      <c r="M66" s="126" t="s">
        <v>372</v>
      </c>
      <c r="N66" s="105"/>
      <c r="O66" s="105"/>
      <c r="P66" s="105"/>
      <c r="Q66" s="126" t="s">
        <v>372</v>
      </c>
      <c r="R66" s="147"/>
      <c r="S66" s="148">
        <f>IFERROR(VLOOKUP(B66,'Customer Details'!$A$6:$C$14,3,FALSE),"")</f>
        <v>0</v>
      </c>
    </row>
    <row r="67" spans="1:19" s="122" customFormat="1" ht="24" customHeight="1" x14ac:dyDescent="0.25">
      <c r="A67" s="111" t="s">
        <v>266</v>
      </c>
      <c r="B67" s="111"/>
      <c r="C67" s="111" t="s">
        <v>266</v>
      </c>
      <c r="D67" s="112"/>
      <c r="E67" s="113"/>
      <c r="F67" s="113"/>
      <c r="G67" s="129"/>
      <c r="H67" s="129"/>
      <c r="I67" s="129"/>
      <c r="J67" s="129"/>
      <c r="K67" s="118"/>
      <c r="L67" s="119"/>
      <c r="M67" s="118"/>
      <c r="N67" s="118"/>
      <c r="O67" s="118"/>
      <c r="P67" s="118"/>
      <c r="Q67" s="118"/>
      <c r="R67" s="143"/>
      <c r="S67" s="144" t="str">
        <f>IFERROR(VLOOKUP(B67,'Customer Details'!$A$6:$C$14,3,FALSE),"")</f>
        <v/>
      </c>
    </row>
    <row r="68" spans="1:19" ht="12" customHeight="1" x14ac:dyDescent="0.35">
      <c r="A68" s="100">
        <v>1032968</v>
      </c>
      <c r="B68" s="101" t="s">
        <v>108</v>
      </c>
      <c r="C68" s="100">
        <v>1032968</v>
      </c>
      <c r="D68" s="102" t="s">
        <v>241</v>
      </c>
      <c r="E68" s="103">
        <v>1</v>
      </c>
      <c r="F68" s="103" t="s">
        <v>539</v>
      </c>
      <c r="G68" s="124">
        <v>414.18119999999999</v>
      </c>
      <c r="H68" s="125">
        <f>G68*1.1</f>
        <v>455.59932000000003</v>
      </c>
      <c r="I68" s="125">
        <f>IFERROR(G68*(1-S68),"")</f>
        <v>414.18119999999999</v>
      </c>
      <c r="J68" s="125">
        <f>IFERROR(I68*1.1,"")</f>
        <v>455.59932000000003</v>
      </c>
      <c r="K68" s="126" t="s">
        <v>372</v>
      </c>
      <c r="L68" s="126" t="s">
        <v>372</v>
      </c>
      <c r="N68" s="126" t="s">
        <v>372</v>
      </c>
      <c r="S68" s="106">
        <f>IFERROR(VLOOKUP(B68,'Customer Details'!$A$6:$C$14,3,FALSE),"")</f>
        <v>0</v>
      </c>
    </row>
    <row r="69" spans="1:19" ht="12" customHeight="1" x14ac:dyDescent="0.35">
      <c r="A69" s="100">
        <v>1032099</v>
      </c>
      <c r="B69" s="101" t="s">
        <v>108</v>
      </c>
      <c r="C69" s="100">
        <v>1032099</v>
      </c>
      <c r="D69" s="102" t="s">
        <v>84</v>
      </c>
      <c r="E69" s="103">
        <v>1</v>
      </c>
      <c r="G69" s="124">
        <v>437.24952000000002</v>
      </c>
      <c r="H69" s="125">
        <f>G69*1.1</f>
        <v>480.97447200000005</v>
      </c>
      <c r="I69" s="125">
        <f>IFERROR(G69*(1-S69),"")</f>
        <v>437.24952000000002</v>
      </c>
      <c r="J69" s="125">
        <f>IFERROR(I69*1.1,"")</f>
        <v>480.97447200000005</v>
      </c>
      <c r="K69" s="126" t="s">
        <v>372</v>
      </c>
      <c r="L69" s="126" t="s">
        <v>372</v>
      </c>
      <c r="N69" s="126" t="s">
        <v>372</v>
      </c>
      <c r="S69" s="106">
        <f>IFERROR(VLOOKUP(B69,'Customer Details'!$A$6:$C$14,3,FALSE),"")</f>
        <v>0</v>
      </c>
    </row>
    <row r="70" spans="1:19" ht="12" customHeight="1" x14ac:dyDescent="0.35">
      <c r="A70" s="100">
        <v>1037351</v>
      </c>
      <c r="B70" s="101" t="s">
        <v>108</v>
      </c>
      <c r="C70" s="100">
        <v>1037351</v>
      </c>
      <c r="D70" s="102" t="s">
        <v>85</v>
      </c>
      <c r="E70" s="103">
        <v>1</v>
      </c>
      <c r="F70" s="103" t="s">
        <v>539</v>
      </c>
      <c r="G70" s="124">
        <v>473.94911999999999</v>
      </c>
      <c r="H70" s="125">
        <f>G70*1.1</f>
        <v>521.34403200000008</v>
      </c>
      <c r="I70" s="125">
        <f>IFERROR(G70*(1-S70),"")</f>
        <v>473.94911999999999</v>
      </c>
      <c r="J70" s="125">
        <f>IFERROR(I70*1.1,"")</f>
        <v>521.34403200000008</v>
      </c>
      <c r="K70" s="126" t="s">
        <v>372</v>
      </c>
      <c r="L70" s="126" t="s">
        <v>372</v>
      </c>
      <c r="N70" s="126" t="s">
        <v>372</v>
      </c>
      <c r="S70" s="106">
        <f>IFERROR(VLOOKUP(B70,'Customer Details'!$A$6:$C$14,3,FALSE),"")</f>
        <v>0</v>
      </c>
    </row>
    <row r="71" spans="1:19" ht="12" customHeight="1" x14ac:dyDescent="0.35">
      <c r="A71" s="100">
        <v>1039110</v>
      </c>
      <c r="B71" s="101" t="s">
        <v>108</v>
      </c>
      <c r="C71" s="100">
        <v>1039110</v>
      </c>
      <c r="D71" s="102" t="s">
        <v>86</v>
      </c>
      <c r="E71" s="103">
        <v>1</v>
      </c>
      <c r="F71" s="103" t="s">
        <v>539</v>
      </c>
      <c r="G71" s="124">
        <v>486.53184000000005</v>
      </c>
      <c r="H71" s="125">
        <f>G71*1.1</f>
        <v>535.18502400000011</v>
      </c>
      <c r="I71" s="125">
        <f>IFERROR(G71*(1-S71),"")</f>
        <v>486.53184000000005</v>
      </c>
      <c r="J71" s="125">
        <f>IFERROR(I71*1.1,"")</f>
        <v>535.18502400000011</v>
      </c>
      <c r="K71" s="126" t="s">
        <v>372</v>
      </c>
      <c r="L71" s="126" t="s">
        <v>372</v>
      </c>
      <c r="N71" s="126" t="s">
        <v>372</v>
      </c>
      <c r="S71" s="106">
        <f>IFERROR(VLOOKUP(B71,'Customer Details'!$A$6:$C$14,3,FALSE),"")</f>
        <v>0</v>
      </c>
    </row>
    <row r="72" spans="1:19" ht="12" customHeight="1" x14ac:dyDescent="0.35">
      <c r="A72" s="100">
        <v>1039111</v>
      </c>
      <c r="B72" s="101" t="s">
        <v>108</v>
      </c>
      <c r="C72" s="100">
        <v>1039111</v>
      </c>
      <c r="D72" s="102" t="s">
        <v>87</v>
      </c>
      <c r="E72" s="103">
        <v>1</v>
      </c>
      <c r="G72" s="124">
        <v>527.42568000000006</v>
      </c>
      <c r="H72" s="125">
        <f>G72*1.1</f>
        <v>580.16824800000006</v>
      </c>
      <c r="I72" s="125">
        <f>IFERROR(G72*(1-S72),"")</f>
        <v>527.42568000000006</v>
      </c>
      <c r="J72" s="125">
        <f>IFERROR(I72*1.1,"")</f>
        <v>580.16824800000006</v>
      </c>
      <c r="K72" s="126" t="s">
        <v>372</v>
      </c>
      <c r="L72" s="126" t="s">
        <v>372</v>
      </c>
      <c r="N72" s="126" t="s">
        <v>372</v>
      </c>
      <c r="S72" s="106">
        <f>IFERROR(VLOOKUP(B72,'Customer Details'!$A$6:$C$14,3,FALSE),"")</f>
        <v>0</v>
      </c>
    </row>
    <row r="73" spans="1:19" s="122" customFormat="1" ht="24" customHeight="1" x14ac:dyDescent="0.25">
      <c r="A73" s="111" t="s">
        <v>170</v>
      </c>
      <c r="B73" s="111"/>
      <c r="C73" s="111" t="s">
        <v>170</v>
      </c>
      <c r="D73" s="112"/>
      <c r="E73" s="113"/>
      <c r="F73" s="113"/>
      <c r="G73" s="129"/>
      <c r="H73" s="129"/>
      <c r="I73" s="129"/>
      <c r="J73" s="129"/>
      <c r="K73" s="118"/>
      <c r="L73" s="119"/>
      <c r="M73" s="118"/>
      <c r="N73" s="118"/>
      <c r="O73" s="118"/>
      <c r="P73" s="118"/>
      <c r="Q73" s="118" t="s">
        <v>372</v>
      </c>
      <c r="R73" s="143"/>
      <c r="S73" s="144" t="str">
        <f>IFERROR(VLOOKUP(B73,'Customer Details'!$A$6:$C$14,3,FALSE),"")</f>
        <v/>
      </c>
    </row>
    <row r="74" spans="1:19" ht="12" customHeight="1" x14ac:dyDescent="0.35">
      <c r="A74" s="102">
        <v>1032448</v>
      </c>
      <c r="B74" s="101" t="s">
        <v>108</v>
      </c>
      <c r="C74" s="102">
        <v>1032448</v>
      </c>
      <c r="D74" s="102" t="s">
        <v>282</v>
      </c>
      <c r="E74" s="103">
        <v>1</v>
      </c>
      <c r="G74" s="124">
        <v>569.36808000000008</v>
      </c>
      <c r="H74" s="125">
        <f t="shared" ref="H74:H83" si="12">G74*1.1</f>
        <v>626.30488800000012</v>
      </c>
      <c r="I74" s="125">
        <f t="shared" ref="I74:I83" si="13">IFERROR(G74*(1-S74),"")</f>
        <v>569.36808000000008</v>
      </c>
      <c r="J74" s="125">
        <f t="shared" ref="J74:J83" si="14">IFERROR(I74*1.1,"")</f>
        <v>626.30488800000012</v>
      </c>
      <c r="K74" s="126" t="s">
        <v>372</v>
      </c>
      <c r="L74" s="126" t="s">
        <v>372</v>
      </c>
      <c r="N74" s="126" t="s">
        <v>372</v>
      </c>
      <c r="Q74" s="126" t="s">
        <v>372</v>
      </c>
      <c r="S74" s="106">
        <f>IFERROR(VLOOKUP(B74,'Customer Details'!$A$6:$C$14,3,FALSE),"")</f>
        <v>0</v>
      </c>
    </row>
    <row r="75" spans="1:19" ht="12" customHeight="1" x14ac:dyDescent="0.35">
      <c r="A75" s="102">
        <v>1032558</v>
      </c>
      <c r="B75" s="101" t="s">
        <v>108</v>
      </c>
      <c r="C75" s="102">
        <v>1032558</v>
      </c>
      <c r="D75" s="102" t="s">
        <v>284</v>
      </c>
      <c r="E75" s="103">
        <v>1</v>
      </c>
      <c r="G75" s="124">
        <v>590.33928000000003</v>
      </c>
      <c r="H75" s="125">
        <f t="shared" si="12"/>
        <v>649.37320800000009</v>
      </c>
      <c r="I75" s="125">
        <f t="shared" si="13"/>
        <v>590.33928000000003</v>
      </c>
      <c r="J75" s="125">
        <f t="shared" si="14"/>
        <v>649.37320800000009</v>
      </c>
      <c r="K75" s="126" t="s">
        <v>372</v>
      </c>
      <c r="L75" s="126" t="s">
        <v>372</v>
      </c>
      <c r="N75" s="126" t="s">
        <v>372</v>
      </c>
      <c r="Q75" s="126" t="s">
        <v>372</v>
      </c>
      <c r="S75" s="106">
        <f>IFERROR(VLOOKUP(B75,'Customer Details'!$A$6:$C$14,3,FALSE),"")</f>
        <v>0</v>
      </c>
    </row>
    <row r="76" spans="1:19" ht="12" customHeight="1" x14ac:dyDescent="0.35">
      <c r="A76" s="102">
        <v>1037432</v>
      </c>
      <c r="B76" s="101" t="s">
        <v>108</v>
      </c>
      <c r="C76" s="102">
        <v>1037432</v>
      </c>
      <c r="D76" s="102" t="s">
        <v>226</v>
      </c>
      <c r="E76" s="103">
        <v>1</v>
      </c>
      <c r="G76" s="124">
        <v>598.7277600000001</v>
      </c>
      <c r="H76" s="125">
        <f t="shared" si="12"/>
        <v>658.60053600000015</v>
      </c>
      <c r="I76" s="125">
        <f t="shared" si="13"/>
        <v>598.7277600000001</v>
      </c>
      <c r="J76" s="125">
        <f t="shared" si="14"/>
        <v>658.60053600000015</v>
      </c>
      <c r="K76" s="126" t="s">
        <v>372</v>
      </c>
      <c r="L76" s="126" t="s">
        <v>372</v>
      </c>
      <c r="N76" s="126" t="s">
        <v>372</v>
      </c>
      <c r="Q76" s="126" t="s">
        <v>372</v>
      </c>
      <c r="S76" s="106">
        <f>IFERROR(VLOOKUP(B76,'Customer Details'!$A$6:$C$14,3,FALSE),"")</f>
        <v>0</v>
      </c>
    </row>
    <row r="77" spans="1:19" ht="12" customHeight="1" x14ac:dyDescent="0.35">
      <c r="A77" s="102">
        <v>1037553</v>
      </c>
      <c r="B77" s="101" t="s">
        <v>108</v>
      </c>
      <c r="C77" s="102">
        <v>1037553</v>
      </c>
      <c r="D77" s="102" t="s">
        <v>227</v>
      </c>
      <c r="E77" s="103">
        <v>1</v>
      </c>
      <c r="G77" s="124">
        <v>621.79608000000007</v>
      </c>
      <c r="H77" s="125">
        <f t="shared" si="12"/>
        <v>683.9756880000001</v>
      </c>
      <c r="I77" s="125">
        <f t="shared" si="13"/>
        <v>621.79608000000007</v>
      </c>
      <c r="J77" s="125">
        <f t="shared" si="14"/>
        <v>683.9756880000001</v>
      </c>
      <c r="K77" s="126" t="s">
        <v>372</v>
      </c>
      <c r="L77" s="126" t="s">
        <v>372</v>
      </c>
      <c r="N77" s="126" t="s">
        <v>372</v>
      </c>
      <c r="Q77" s="126" t="s">
        <v>372</v>
      </c>
      <c r="S77" s="106">
        <f>IFERROR(VLOOKUP(B77,'Customer Details'!$A$6:$C$14,3,FALSE),"")</f>
        <v>0</v>
      </c>
    </row>
    <row r="78" spans="1:19" ht="12" customHeight="1" x14ac:dyDescent="0.35">
      <c r="A78" s="102">
        <v>1032877</v>
      </c>
      <c r="B78" s="101" t="s">
        <v>108</v>
      </c>
      <c r="C78" s="102">
        <v>1032877</v>
      </c>
      <c r="D78" s="102" t="s">
        <v>148</v>
      </c>
      <c r="E78" s="103">
        <v>1</v>
      </c>
      <c r="F78" s="103" t="s">
        <v>539</v>
      </c>
      <c r="G78" s="124">
        <v>699.38952000000006</v>
      </c>
      <c r="H78" s="125">
        <f t="shared" si="12"/>
        <v>769.32847200000015</v>
      </c>
      <c r="I78" s="125">
        <f t="shared" si="13"/>
        <v>699.38952000000006</v>
      </c>
      <c r="J78" s="125">
        <f t="shared" si="14"/>
        <v>769.32847200000015</v>
      </c>
      <c r="K78" s="126" t="s">
        <v>372</v>
      </c>
      <c r="L78" s="126" t="s">
        <v>372</v>
      </c>
      <c r="N78" s="126" t="s">
        <v>372</v>
      </c>
      <c r="Q78" s="126" t="s">
        <v>372</v>
      </c>
      <c r="S78" s="106">
        <f>IFERROR(VLOOKUP(B78,'Customer Details'!$A$6:$C$14,3,FALSE),"")</f>
        <v>0</v>
      </c>
    </row>
    <row r="79" spans="1:19" ht="12" customHeight="1" x14ac:dyDescent="0.35">
      <c r="A79" s="102">
        <v>1039378</v>
      </c>
      <c r="B79" s="101" t="s">
        <v>108</v>
      </c>
      <c r="C79" s="102">
        <v>1039378</v>
      </c>
      <c r="D79" s="102" t="s">
        <v>228</v>
      </c>
      <c r="E79" s="103">
        <v>1</v>
      </c>
      <c r="G79" s="124">
        <v>630.18456000000003</v>
      </c>
      <c r="H79" s="125">
        <f t="shared" si="12"/>
        <v>693.20301600000005</v>
      </c>
      <c r="I79" s="125">
        <f t="shared" si="13"/>
        <v>630.18456000000003</v>
      </c>
      <c r="J79" s="125">
        <f t="shared" si="14"/>
        <v>693.20301600000005</v>
      </c>
      <c r="K79" s="126" t="s">
        <v>372</v>
      </c>
      <c r="L79" s="126" t="s">
        <v>372</v>
      </c>
      <c r="N79" s="126" t="s">
        <v>372</v>
      </c>
      <c r="Q79" s="126" t="s">
        <v>372</v>
      </c>
      <c r="S79" s="106">
        <f>IFERROR(VLOOKUP(B79,'Customer Details'!$A$6:$C$14,3,FALSE),"")</f>
        <v>0</v>
      </c>
    </row>
    <row r="80" spans="1:19" ht="12" customHeight="1" x14ac:dyDescent="0.35">
      <c r="A80" s="102">
        <v>1043171</v>
      </c>
      <c r="B80" s="101" t="s">
        <v>108</v>
      </c>
      <c r="C80" s="102">
        <v>1043171</v>
      </c>
      <c r="D80" s="102" t="s">
        <v>134</v>
      </c>
      <c r="E80" s="103">
        <v>1</v>
      </c>
      <c r="G80" s="124">
        <v>710.9236800000001</v>
      </c>
      <c r="H80" s="125">
        <f t="shared" si="12"/>
        <v>782.01604800000018</v>
      </c>
      <c r="I80" s="125">
        <f t="shared" si="13"/>
        <v>710.9236800000001</v>
      </c>
      <c r="J80" s="125">
        <f t="shared" si="14"/>
        <v>782.01604800000018</v>
      </c>
      <c r="K80" s="126"/>
      <c r="L80" s="126"/>
      <c r="M80" s="126" t="s">
        <v>372</v>
      </c>
      <c r="N80" s="126"/>
      <c r="Q80" s="126" t="s">
        <v>372</v>
      </c>
      <c r="S80" s="106">
        <f>IFERROR(VLOOKUP(B80,'Customer Details'!$A$6:$C$14,3,FALSE),"")</f>
        <v>0</v>
      </c>
    </row>
    <row r="81" spans="1:19" ht="12" customHeight="1" x14ac:dyDescent="0.35">
      <c r="A81" s="102">
        <v>1045344</v>
      </c>
      <c r="B81" s="101" t="s">
        <v>108</v>
      </c>
      <c r="C81" s="102">
        <v>1045344</v>
      </c>
      <c r="D81" s="102" t="s">
        <v>135</v>
      </c>
      <c r="E81" s="103">
        <v>1</v>
      </c>
      <c r="G81" s="124">
        <v>747.62328000000002</v>
      </c>
      <c r="H81" s="125">
        <f t="shared" si="12"/>
        <v>822.38560800000005</v>
      </c>
      <c r="I81" s="125">
        <f t="shared" si="13"/>
        <v>747.62328000000002</v>
      </c>
      <c r="J81" s="125">
        <f t="shared" si="14"/>
        <v>822.38560800000005</v>
      </c>
      <c r="K81" s="126"/>
      <c r="L81" s="126"/>
      <c r="M81" s="126" t="s">
        <v>372</v>
      </c>
      <c r="N81" s="126"/>
      <c r="Q81" s="126" t="s">
        <v>372</v>
      </c>
      <c r="S81" s="106">
        <f>IFERROR(VLOOKUP(B81,'Customer Details'!$A$6:$C$14,3,FALSE),"")</f>
        <v>0</v>
      </c>
    </row>
    <row r="82" spans="1:19" ht="12" customHeight="1" x14ac:dyDescent="0.35">
      <c r="A82" s="102">
        <v>1049447</v>
      </c>
      <c r="B82" s="101" t="s">
        <v>108</v>
      </c>
      <c r="C82" s="102">
        <v>1049447</v>
      </c>
      <c r="D82" s="102" t="s">
        <v>253</v>
      </c>
      <c r="E82" s="103">
        <v>1</v>
      </c>
      <c r="G82" s="124">
        <v>809.48832000000004</v>
      </c>
      <c r="H82" s="125">
        <f t="shared" si="12"/>
        <v>890.43715200000008</v>
      </c>
      <c r="I82" s="125">
        <f t="shared" si="13"/>
        <v>809.48832000000004</v>
      </c>
      <c r="J82" s="125">
        <f t="shared" si="14"/>
        <v>890.43715200000008</v>
      </c>
      <c r="K82" s="126"/>
      <c r="L82" s="126"/>
      <c r="M82" s="126" t="s">
        <v>372</v>
      </c>
      <c r="N82" s="126"/>
      <c r="Q82" s="126" t="s">
        <v>372</v>
      </c>
      <c r="S82" s="106">
        <f>IFERROR(VLOOKUP(B82,'Customer Details'!$A$6:$C$14,3,FALSE),"")</f>
        <v>0</v>
      </c>
    </row>
    <row r="83" spans="1:19" ht="12" customHeight="1" x14ac:dyDescent="0.35">
      <c r="A83" s="102">
        <v>1051304</v>
      </c>
      <c r="B83" s="101" t="s">
        <v>108</v>
      </c>
      <c r="C83" s="102">
        <v>1051304</v>
      </c>
      <c r="D83" s="102" t="s">
        <v>254</v>
      </c>
      <c r="E83" s="103">
        <v>1</v>
      </c>
      <c r="G83" s="124">
        <v>931.12128000000007</v>
      </c>
      <c r="H83" s="125">
        <f t="shared" si="12"/>
        <v>1024.2334080000001</v>
      </c>
      <c r="I83" s="125">
        <f t="shared" si="13"/>
        <v>931.12128000000007</v>
      </c>
      <c r="J83" s="125">
        <f t="shared" si="14"/>
        <v>1024.2334080000001</v>
      </c>
      <c r="M83" s="126" t="s">
        <v>372</v>
      </c>
      <c r="Q83" s="126" t="s">
        <v>372</v>
      </c>
      <c r="S83" s="106">
        <f>IFERROR(VLOOKUP(B83,'Customer Details'!$A$6:$C$14,3,FALSE),"")</f>
        <v>0</v>
      </c>
    </row>
    <row r="84" spans="1:19" s="122" customFormat="1" ht="24" customHeight="1" x14ac:dyDescent="0.25">
      <c r="A84" s="111" t="s">
        <v>171</v>
      </c>
      <c r="B84" s="111"/>
      <c r="C84" s="111" t="s">
        <v>171</v>
      </c>
      <c r="D84" s="112"/>
      <c r="E84" s="113"/>
      <c r="F84" s="113"/>
      <c r="G84" s="129"/>
      <c r="H84" s="129"/>
      <c r="I84" s="129"/>
      <c r="J84" s="129"/>
      <c r="K84" s="118"/>
      <c r="L84" s="119"/>
      <c r="M84" s="118"/>
      <c r="N84" s="118"/>
      <c r="O84" s="118"/>
      <c r="P84" s="118"/>
      <c r="Q84" s="118"/>
      <c r="R84" s="143"/>
      <c r="S84" s="144" t="str">
        <f>IFERROR(VLOOKUP(B84,'Customer Details'!$A$6:$C$14,3,FALSE),"")</f>
        <v/>
      </c>
    </row>
    <row r="85" spans="1:19" ht="12" customHeight="1" x14ac:dyDescent="0.35">
      <c r="A85" s="102">
        <v>1032535</v>
      </c>
      <c r="B85" s="101" t="s">
        <v>108</v>
      </c>
      <c r="C85" s="102">
        <v>1032535</v>
      </c>
      <c r="D85" s="102" t="s">
        <v>278</v>
      </c>
      <c r="E85" s="103">
        <v>1</v>
      </c>
      <c r="F85" s="103" t="s">
        <v>539</v>
      </c>
      <c r="G85" s="124">
        <v>580.90224000000012</v>
      </c>
      <c r="H85" s="125">
        <f>G85*1.1</f>
        <v>638.99246400000015</v>
      </c>
      <c r="I85" s="125">
        <f>IFERROR(G85*(1-S85),"")</f>
        <v>580.90224000000012</v>
      </c>
      <c r="J85" s="125">
        <f>IFERROR(I85*1.1,"")</f>
        <v>638.99246400000015</v>
      </c>
      <c r="K85" s="126" t="s">
        <v>372</v>
      </c>
      <c r="N85" s="126" t="s">
        <v>372</v>
      </c>
      <c r="S85" s="106">
        <f>IFERROR(VLOOKUP(B85,'Customer Details'!$A$6:$C$14,3,FALSE),"")</f>
        <v>0</v>
      </c>
    </row>
    <row r="86" spans="1:19" ht="12" customHeight="1" x14ac:dyDescent="0.35">
      <c r="A86" s="102">
        <v>1032537</v>
      </c>
      <c r="B86" s="101" t="s">
        <v>108</v>
      </c>
      <c r="C86" s="102">
        <v>1032537</v>
      </c>
      <c r="D86" s="102" t="s">
        <v>279</v>
      </c>
      <c r="E86" s="103">
        <v>1</v>
      </c>
      <c r="G86" s="124">
        <v>606.06768</v>
      </c>
      <c r="H86" s="125">
        <f>G86*1.1</f>
        <v>666.6744480000001</v>
      </c>
      <c r="I86" s="125">
        <f>IFERROR(G86*(1-S86),"")</f>
        <v>606.06768</v>
      </c>
      <c r="J86" s="125">
        <f>IFERROR(I86*1.1,"")</f>
        <v>666.6744480000001</v>
      </c>
      <c r="K86" s="126" t="s">
        <v>372</v>
      </c>
      <c r="N86" s="126" t="s">
        <v>372</v>
      </c>
      <c r="S86" s="106">
        <f>IFERROR(VLOOKUP(B86,'Customer Details'!$A$6:$C$14,3,FALSE),"")</f>
        <v>0</v>
      </c>
    </row>
    <row r="87" spans="1:19" ht="12" customHeight="1" x14ac:dyDescent="0.35">
      <c r="A87" s="102">
        <v>1039445</v>
      </c>
      <c r="B87" s="101" t="s">
        <v>108</v>
      </c>
      <c r="C87" s="102">
        <v>1039445</v>
      </c>
      <c r="D87" s="102" t="s">
        <v>280</v>
      </c>
      <c r="E87" s="103">
        <v>1</v>
      </c>
      <c r="G87" s="124">
        <v>640.67016000000012</v>
      </c>
      <c r="H87" s="125">
        <f>G87*1.1</f>
        <v>704.7371760000002</v>
      </c>
      <c r="I87" s="125">
        <f>IFERROR(G87*(1-S87),"")</f>
        <v>640.67016000000012</v>
      </c>
      <c r="J87" s="125">
        <f>IFERROR(I87*1.1,"")</f>
        <v>704.7371760000002</v>
      </c>
      <c r="K87" s="126" t="s">
        <v>372</v>
      </c>
      <c r="N87" s="126" t="s">
        <v>372</v>
      </c>
      <c r="S87" s="106">
        <f>IFERROR(VLOOKUP(B87,'Customer Details'!$A$6:$C$14,3,FALSE),"")</f>
        <v>0</v>
      </c>
    </row>
    <row r="88" spans="1:19" ht="12" customHeight="1" x14ac:dyDescent="0.35">
      <c r="A88" s="102">
        <v>1039447</v>
      </c>
      <c r="B88" s="101" t="s">
        <v>108</v>
      </c>
      <c r="C88" s="102">
        <v>1039447</v>
      </c>
      <c r="D88" s="102" t="s">
        <v>281</v>
      </c>
      <c r="E88" s="103">
        <v>1</v>
      </c>
      <c r="G88" s="124">
        <v>657.44712000000004</v>
      </c>
      <c r="H88" s="125">
        <f>G88*1.1</f>
        <v>723.19183200000009</v>
      </c>
      <c r="I88" s="125">
        <f>IFERROR(G88*(1-S88),"")</f>
        <v>657.44712000000004</v>
      </c>
      <c r="J88" s="125">
        <f>IFERROR(I88*1.1,"")</f>
        <v>723.19183200000009</v>
      </c>
      <c r="K88" s="126" t="s">
        <v>372</v>
      </c>
      <c r="N88" s="126" t="s">
        <v>372</v>
      </c>
      <c r="S88" s="106">
        <f>IFERROR(VLOOKUP(B88,'Customer Details'!$A$6:$C$14,3,FALSE),"")</f>
        <v>0</v>
      </c>
    </row>
    <row r="89" spans="1:19" s="122" customFormat="1" ht="24" customHeight="1" x14ac:dyDescent="0.25">
      <c r="A89" s="111" t="s">
        <v>474</v>
      </c>
      <c r="B89" s="111"/>
      <c r="C89" s="111" t="s">
        <v>474</v>
      </c>
      <c r="D89" s="112"/>
      <c r="E89" s="113"/>
      <c r="F89" s="113"/>
      <c r="G89" s="129"/>
      <c r="H89" s="129"/>
      <c r="I89" s="129"/>
      <c r="J89" s="129"/>
      <c r="K89" s="118"/>
      <c r="L89" s="119"/>
      <c r="M89" s="118"/>
      <c r="N89" s="118"/>
      <c r="O89" s="118"/>
      <c r="P89" s="118"/>
      <c r="Q89" s="118"/>
      <c r="R89" s="113"/>
      <c r="S89" s="121" t="str">
        <f>IFERROR(VLOOKUP(B89,'Customer Details'!$A$6:$C$14,3,FALSE),"")</f>
        <v/>
      </c>
    </row>
    <row r="90" spans="1:19" ht="12" customHeight="1" x14ac:dyDescent="0.35">
      <c r="A90" s="102">
        <v>1001788</v>
      </c>
      <c r="B90" s="101" t="s">
        <v>108</v>
      </c>
      <c r="C90" s="102">
        <v>1001788</v>
      </c>
      <c r="D90" s="102" t="s">
        <v>450</v>
      </c>
      <c r="E90" s="103">
        <v>1</v>
      </c>
      <c r="F90" s="103" t="s">
        <v>539</v>
      </c>
      <c r="G90" s="124">
        <v>531.61992000000009</v>
      </c>
      <c r="H90" s="125">
        <f>G90*1.1</f>
        <v>584.78191200000015</v>
      </c>
      <c r="I90" s="125">
        <f>IFERROR(G90*(1-S90),"")</f>
        <v>531.61992000000009</v>
      </c>
      <c r="J90" s="125">
        <f>IFERROR(I90*1.1,"")</f>
        <v>584.78191200000015</v>
      </c>
      <c r="K90" s="126" t="s">
        <v>372</v>
      </c>
      <c r="N90" s="126"/>
      <c r="S90" s="106">
        <f>IFERROR(VLOOKUP(B90,'Customer Details'!$A$6:$C$14,3,FALSE),"")</f>
        <v>0</v>
      </c>
    </row>
    <row r="91" spans="1:19" ht="12" customHeight="1" x14ac:dyDescent="0.35">
      <c r="A91" s="102">
        <v>1001783</v>
      </c>
      <c r="B91" s="101" t="s">
        <v>108</v>
      </c>
      <c r="C91" s="102">
        <v>1001783</v>
      </c>
      <c r="D91" s="102" t="s">
        <v>451</v>
      </c>
      <c r="E91" s="103">
        <v>1</v>
      </c>
      <c r="F91" s="103" t="s">
        <v>539</v>
      </c>
      <c r="G91" s="124">
        <v>543.15408000000002</v>
      </c>
      <c r="H91" s="125">
        <f>G91*1.1</f>
        <v>597.46948800000007</v>
      </c>
      <c r="I91" s="125">
        <f>IFERROR(G91*(1-S91),"")</f>
        <v>543.15408000000002</v>
      </c>
      <c r="J91" s="125">
        <f>IFERROR(I91*1.1,"")</f>
        <v>597.46948800000007</v>
      </c>
      <c r="K91" s="126" t="s">
        <v>372</v>
      </c>
      <c r="N91" s="126"/>
      <c r="S91" s="106">
        <f>IFERROR(VLOOKUP(B91,'Customer Details'!$A$6:$C$14,3,FALSE),"")</f>
        <v>0</v>
      </c>
    </row>
    <row r="92" spans="1:19" s="122" customFormat="1" ht="24" customHeight="1" x14ac:dyDescent="0.25">
      <c r="A92" s="111" t="s">
        <v>475</v>
      </c>
      <c r="B92" s="111"/>
      <c r="C92" s="111" t="s">
        <v>475</v>
      </c>
      <c r="D92" s="112"/>
      <c r="E92" s="113"/>
      <c r="F92" s="113"/>
      <c r="G92" s="129"/>
      <c r="H92" s="129"/>
      <c r="I92" s="129"/>
      <c r="J92" s="129"/>
      <c r="K92" s="118"/>
      <c r="L92" s="119"/>
      <c r="M92" s="118"/>
      <c r="N92" s="118"/>
      <c r="O92" s="118"/>
      <c r="P92" s="118"/>
      <c r="Q92" s="118"/>
      <c r="R92" s="143"/>
      <c r="S92" s="144" t="str">
        <f>IFERROR(VLOOKUP(B92,'Customer Details'!$A$6:$C$14,3,FALSE),"")</f>
        <v/>
      </c>
    </row>
    <row r="93" spans="1:19" ht="12" customHeight="1" x14ac:dyDescent="0.35">
      <c r="A93" s="100">
        <v>1001781</v>
      </c>
      <c r="B93" s="101" t="s">
        <v>108</v>
      </c>
      <c r="C93" s="100">
        <v>1001781</v>
      </c>
      <c r="D93" s="102" t="s">
        <v>473</v>
      </c>
      <c r="E93" s="103">
        <v>1</v>
      </c>
      <c r="F93" s="103" t="s">
        <v>539</v>
      </c>
      <c r="G93" s="124">
        <v>618.65039999999999</v>
      </c>
      <c r="H93" s="125">
        <f>G93*1.1</f>
        <v>680.51544000000001</v>
      </c>
      <c r="I93" s="125">
        <f>IFERROR(G93*(1-S93),"")</f>
        <v>618.65039999999999</v>
      </c>
      <c r="J93" s="125">
        <f>IFERROR(I93*1.1,"")</f>
        <v>680.51544000000001</v>
      </c>
      <c r="K93" s="126" t="s">
        <v>372</v>
      </c>
      <c r="S93" s="106">
        <f>IFERROR(VLOOKUP(B93,'Customer Details'!$A$6:$C$14,3,FALSE),"")</f>
        <v>0</v>
      </c>
    </row>
    <row r="94" spans="1:19" ht="12" customHeight="1" x14ac:dyDescent="0.35">
      <c r="A94" s="102">
        <v>1001786</v>
      </c>
      <c r="B94" s="101" t="s">
        <v>108</v>
      </c>
      <c r="C94" s="102">
        <v>1001786</v>
      </c>
      <c r="D94" s="102" t="s">
        <v>453</v>
      </c>
      <c r="E94" s="103">
        <v>1</v>
      </c>
      <c r="G94" s="124">
        <v>726.65207999999996</v>
      </c>
      <c r="H94" s="125">
        <f>G94*1.1</f>
        <v>799.31728799999996</v>
      </c>
      <c r="I94" s="125">
        <f>IFERROR(G94*(1-S94),"")</f>
        <v>726.65207999999996</v>
      </c>
      <c r="J94" s="125">
        <f>IFERROR(I94*1.1,"")</f>
        <v>799.31728799999996</v>
      </c>
      <c r="K94" s="126" t="s">
        <v>372</v>
      </c>
      <c r="N94" s="126"/>
      <c r="S94" s="106">
        <f>IFERROR(VLOOKUP(B94,'Customer Details'!$A$6:$C$14,3,FALSE),"")</f>
        <v>0</v>
      </c>
    </row>
    <row r="95" spans="1:19" ht="12" customHeight="1" x14ac:dyDescent="0.35">
      <c r="A95" s="102">
        <v>1001780</v>
      </c>
      <c r="B95" s="101" t="s">
        <v>108</v>
      </c>
      <c r="C95" s="102">
        <v>1001780</v>
      </c>
      <c r="D95" s="102" t="s">
        <v>452</v>
      </c>
      <c r="E95" s="103">
        <v>1</v>
      </c>
      <c r="G95" s="124">
        <v>738.18624</v>
      </c>
      <c r="H95" s="125">
        <f>G95*1.1</f>
        <v>812.00486400000011</v>
      </c>
      <c r="I95" s="125">
        <f>IFERROR(G95*(1-S95),"")</f>
        <v>738.18624</v>
      </c>
      <c r="J95" s="125">
        <f>IFERROR(I95*1.1,"")</f>
        <v>812.00486400000011</v>
      </c>
      <c r="K95" s="126" t="s">
        <v>372</v>
      </c>
      <c r="N95" s="126"/>
      <c r="S95" s="106">
        <f>IFERROR(VLOOKUP(B95,'Customer Details'!$A$6:$C$14,3,FALSE),"")</f>
        <v>0</v>
      </c>
    </row>
    <row r="96" spans="1:19" s="122" customFormat="1" ht="24" customHeight="1" x14ac:dyDescent="0.25">
      <c r="A96" s="111" t="s">
        <v>476</v>
      </c>
      <c r="B96" s="111"/>
      <c r="C96" s="111" t="s">
        <v>476</v>
      </c>
      <c r="D96" s="112"/>
      <c r="E96" s="113"/>
      <c r="F96" s="113"/>
      <c r="G96" s="129"/>
      <c r="H96" s="129"/>
      <c r="I96" s="129"/>
      <c r="J96" s="129"/>
      <c r="K96" s="118"/>
      <c r="L96" s="119"/>
      <c r="M96" s="118"/>
      <c r="N96" s="118"/>
      <c r="O96" s="118"/>
      <c r="P96" s="118"/>
      <c r="Q96" s="118"/>
      <c r="R96" s="143"/>
      <c r="S96" s="144" t="str">
        <f>IFERROR(VLOOKUP(B96,'Customer Details'!$A$6:$C$14,3,FALSE),"")</f>
        <v/>
      </c>
    </row>
    <row r="97" spans="1:19" ht="12" customHeight="1" x14ac:dyDescent="0.35">
      <c r="A97" s="102">
        <v>1002383</v>
      </c>
      <c r="B97" s="101" t="s">
        <v>108</v>
      </c>
      <c r="C97" s="102">
        <v>1002383</v>
      </c>
      <c r="D97" s="102" t="s">
        <v>454</v>
      </c>
      <c r="E97" s="103">
        <v>1</v>
      </c>
      <c r="G97" s="124">
        <v>792.71136000000001</v>
      </c>
      <c r="H97" s="125">
        <f>G97*1.1</f>
        <v>871.98249600000008</v>
      </c>
      <c r="I97" s="125">
        <f>IFERROR(G97*(1-S97),"")</f>
        <v>792.71136000000001</v>
      </c>
      <c r="J97" s="125">
        <f>IFERROR(I97*1.1,"")</f>
        <v>871.98249600000008</v>
      </c>
      <c r="K97" s="126" t="s">
        <v>372</v>
      </c>
      <c r="N97" s="126"/>
      <c r="S97" s="106">
        <f>IFERROR(VLOOKUP(B97,'Customer Details'!$A$6:$C$14,3,FALSE),"")</f>
        <v>0</v>
      </c>
    </row>
    <row r="98" spans="1:19" ht="12" customHeight="1" x14ac:dyDescent="0.35">
      <c r="A98" s="102">
        <v>1002500</v>
      </c>
      <c r="B98" s="101" t="s">
        <v>108</v>
      </c>
      <c r="C98" s="102">
        <v>1002500</v>
      </c>
      <c r="D98" s="102" t="s">
        <v>455</v>
      </c>
      <c r="E98" s="103">
        <v>1</v>
      </c>
      <c r="F98" s="103" t="s">
        <v>539</v>
      </c>
      <c r="G98" s="124">
        <v>803.19695999999999</v>
      </c>
      <c r="H98" s="150">
        <f>G98*1.1</f>
        <v>883.51665600000001</v>
      </c>
      <c r="I98" s="125">
        <f>IFERROR(G98*(1-S98),"")</f>
        <v>803.19695999999999</v>
      </c>
      <c r="J98" s="125">
        <f>IFERROR(I98*1.1,"")</f>
        <v>883.51665600000001</v>
      </c>
      <c r="K98" s="126" t="s">
        <v>372</v>
      </c>
      <c r="N98" s="126"/>
      <c r="S98" s="106">
        <f>IFERROR(VLOOKUP(B98,'Customer Details'!$A$6:$C$14,3,FALSE),"")</f>
        <v>0</v>
      </c>
    </row>
    <row r="99" spans="1:19" s="151" customFormat="1" ht="12" customHeight="1" x14ac:dyDescent="0.25">
      <c r="B99" s="337"/>
      <c r="C99" s="338" t="s">
        <v>645</v>
      </c>
      <c r="D99" s="338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</row>
    <row r="100" spans="1:19" s="151" customFormat="1" ht="12" customHeight="1" x14ac:dyDescent="0.25">
      <c r="B100" s="337"/>
      <c r="C100" s="338"/>
      <c r="D100" s="338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</row>
    <row r="101" spans="1:19" ht="12" customHeight="1" x14ac:dyDescent="0.35">
      <c r="A101" s="102">
        <v>1240220</v>
      </c>
      <c r="B101" s="101" t="s">
        <v>108</v>
      </c>
      <c r="C101" s="102">
        <v>1240220</v>
      </c>
      <c r="D101" s="102" t="s">
        <v>542</v>
      </c>
      <c r="E101" s="103">
        <v>1</v>
      </c>
      <c r="G101" s="124">
        <v>629.13600000000008</v>
      </c>
      <c r="H101" s="150">
        <f>G101*1.1</f>
        <v>692.04960000000017</v>
      </c>
      <c r="I101" s="125">
        <f>IFERROR(G101*(1-S101),"")</f>
        <v>629.13600000000008</v>
      </c>
      <c r="J101" s="125">
        <f>IFERROR(I101*1.1,"")</f>
        <v>692.04960000000017</v>
      </c>
      <c r="K101" s="126"/>
      <c r="N101" s="126" t="s">
        <v>372</v>
      </c>
      <c r="S101" s="106">
        <f>IFERROR(VLOOKUP(B101,'Customer Details'!$A$6:$C$14,3,FALSE),"")</f>
        <v>0</v>
      </c>
    </row>
    <row r="102" spans="1:19" ht="12" customHeight="1" x14ac:dyDescent="0.35">
      <c r="A102" s="102">
        <v>1240222</v>
      </c>
      <c r="B102" s="101" t="s">
        <v>108</v>
      </c>
      <c r="C102" s="102">
        <v>1240222</v>
      </c>
      <c r="D102" s="102" t="s">
        <v>543</v>
      </c>
      <c r="E102" s="103">
        <v>1</v>
      </c>
      <c r="G102" s="124">
        <v>650.10720000000003</v>
      </c>
      <c r="H102" s="150">
        <f>G102*1.1</f>
        <v>715.11792000000014</v>
      </c>
      <c r="I102" s="125">
        <f>IFERROR(G102*(1-S102),"")</f>
        <v>650.10720000000003</v>
      </c>
      <c r="J102" s="125">
        <f>IFERROR(I102*1.1,"")</f>
        <v>715.11792000000014</v>
      </c>
      <c r="K102" s="126"/>
      <c r="N102" s="126" t="s">
        <v>372</v>
      </c>
      <c r="S102" s="106">
        <f>IFERROR(VLOOKUP(B102,'Customer Details'!$A$6:$C$14,3,FALSE),"")</f>
        <v>0</v>
      </c>
    </row>
    <row r="103" spans="1:19" ht="12" customHeight="1" x14ac:dyDescent="0.35">
      <c r="A103" s="102">
        <v>1240224</v>
      </c>
      <c r="B103" s="101" t="s">
        <v>108</v>
      </c>
      <c r="C103" s="102">
        <v>1240224</v>
      </c>
      <c r="D103" s="102" t="s">
        <v>544</v>
      </c>
      <c r="E103" s="103">
        <v>1</v>
      </c>
      <c r="G103" s="124">
        <v>681.56400000000008</v>
      </c>
      <c r="H103" s="150">
        <f>G103*1.1</f>
        <v>749.72040000000015</v>
      </c>
      <c r="I103" s="125">
        <f>IFERROR(G103*(1-S103),"")</f>
        <v>681.56400000000008</v>
      </c>
      <c r="J103" s="125">
        <f>IFERROR(I103*1.1,"")</f>
        <v>749.72040000000015</v>
      </c>
      <c r="K103" s="126"/>
      <c r="N103" s="126" t="s">
        <v>372</v>
      </c>
      <c r="S103" s="106">
        <f>IFERROR(VLOOKUP(B103,'Customer Details'!$A$6:$C$14,3,FALSE),"")</f>
        <v>0</v>
      </c>
    </row>
    <row r="104" spans="1:19" ht="12" customHeight="1" x14ac:dyDescent="0.35">
      <c r="A104" s="102">
        <v>1240243</v>
      </c>
      <c r="B104" s="101" t="s">
        <v>108</v>
      </c>
      <c r="C104" s="102">
        <v>1240243</v>
      </c>
      <c r="D104" s="102" t="s">
        <v>545</v>
      </c>
      <c r="E104" s="103">
        <v>1</v>
      </c>
      <c r="G104" s="124">
        <v>807.39120000000003</v>
      </c>
      <c r="H104" s="150">
        <f>G104*1.1</f>
        <v>888.1303200000001</v>
      </c>
      <c r="I104" s="125">
        <f>IFERROR(G104*(1-S104),"")</f>
        <v>807.39120000000003</v>
      </c>
      <c r="J104" s="125">
        <f>IFERROR(I104*1.1,"")</f>
        <v>888.1303200000001</v>
      </c>
      <c r="K104" s="126"/>
      <c r="N104" s="126" t="s">
        <v>372</v>
      </c>
      <c r="S104" s="106">
        <f>IFERROR(VLOOKUP(B104,'Customer Details'!$A$6:$C$14,3,FALSE),"")</f>
        <v>0</v>
      </c>
    </row>
    <row r="105" spans="1:19" ht="12" customHeight="1" x14ac:dyDescent="0.35">
      <c r="A105" s="102">
        <v>1240245</v>
      </c>
      <c r="B105" s="101" t="s">
        <v>108</v>
      </c>
      <c r="C105" s="102">
        <v>1240245</v>
      </c>
      <c r="D105" s="102" t="s">
        <v>546</v>
      </c>
      <c r="E105" s="103">
        <v>1</v>
      </c>
      <c r="G105" s="124">
        <v>891.27600000000007</v>
      </c>
      <c r="H105" s="150">
        <f>G105*1.1</f>
        <v>980.4036000000001</v>
      </c>
      <c r="I105" s="125">
        <f>IFERROR(G105*(1-S105),"")</f>
        <v>891.27600000000007</v>
      </c>
      <c r="J105" s="125">
        <f>IFERROR(I105*1.1,"")</f>
        <v>980.4036000000001</v>
      </c>
      <c r="K105" s="126"/>
      <c r="N105" s="126" t="s">
        <v>372</v>
      </c>
      <c r="S105" s="106">
        <f>IFERROR(VLOOKUP(B105,'Customer Details'!$A$6:$C$14,3,FALSE),"")</f>
        <v>0</v>
      </c>
    </row>
    <row r="106" spans="1:19" s="151" customFormat="1" ht="12" customHeight="1" x14ac:dyDescent="0.25">
      <c r="B106" s="337"/>
      <c r="C106" s="338" t="s">
        <v>646</v>
      </c>
      <c r="D106" s="338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</row>
    <row r="107" spans="1:19" s="151" customFormat="1" ht="12" customHeight="1" x14ac:dyDescent="0.25">
      <c r="B107" s="337"/>
      <c r="C107" s="338"/>
      <c r="D107" s="338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</row>
    <row r="108" spans="1:19" ht="12" customHeight="1" x14ac:dyDescent="0.35">
      <c r="A108" s="102">
        <v>1240221</v>
      </c>
      <c r="B108" s="101" t="s">
        <v>108</v>
      </c>
      <c r="C108" s="102">
        <v>1240221</v>
      </c>
      <c r="D108" s="102" t="s">
        <v>682</v>
      </c>
      <c r="E108" s="103">
        <v>1</v>
      </c>
      <c r="G108" s="124">
        <v>639.62160000000006</v>
      </c>
      <c r="H108" s="150">
        <f>G108*1.1</f>
        <v>703.5837600000001</v>
      </c>
      <c r="I108" s="125">
        <f>IFERROR(G108*(1-S108),"")</f>
        <v>639.62160000000006</v>
      </c>
      <c r="J108" s="125">
        <f>IFERROR(I108*1.1,"")</f>
        <v>703.5837600000001</v>
      </c>
      <c r="K108" s="126"/>
      <c r="N108" s="126" t="s">
        <v>372</v>
      </c>
      <c r="S108" s="106">
        <f>IFERROR(VLOOKUP(B108,'Customer Details'!$A$6:$C$14,3,FALSE),"")</f>
        <v>0</v>
      </c>
    </row>
    <row r="109" spans="1:19" ht="12" customHeight="1" x14ac:dyDescent="0.35">
      <c r="A109" s="102">
        <v>1240244</v>
      </c>
      <c r="B109" s="101" t="s">
        <v>108</v>
      </c>
      <c r="C109" s="102">
        <v>1240244</v>
      </c>
      <c r="D109" s="102" t="s">
        <v>683</v>
      </c>
      <c r="E109" s="103">
        <v>1</v>
      </c>
      <c r="G109" s="124">
        <v>817.8768</v>
      </c>
      <c r="H109" s="150">
        <f>G109*1.1</f>
        <v>899.66448000000003</v>
      </c>
      <c r="I109" s="125">
        <f>IFERROR(G109*(1-S109),"")</f>
        <v>817.8768</v>
      </c>
      <c r="J109" s="125">
        <f>IFERROR(I109*1.1,"")</f>
        <v>899.66448000000003</v>
      </c>
      <c r="K109" s="126"/>
      <c r="N109" s="126" t="s">
        <v>372</v>
      </c>
      <c r="S109" s="106">
        <f>IFERROR(VLOOKUP(B109,'Customer Details'!$A$6:$C$14,3,FALSE),"")</f>
        <v>0</v>
      </c>
    </row>
    <row r="110" spans="1:19" ht="12" customHeight="1" x14ac:dyDescent="0.35">
      <c r="A110" s="102">
        <v>1240246</v>
      </c>
      <c r="B110" s="101" t="s">
        <v>108</v>
      </c>
      <c r="C110" s="102">
        <v>1240246</v>
      </c>
      <c r="D110" s="102" t="s">
        <v>684</v>
      </c>
      <c r="E110" s="103">
        <v>1</v>
      </c>
      <c r="G110" s="124">
        <v>901.76160000000004</v>
      </c>
      <c r="H110" s="150">
        <f>G110*1.1</f>
        <v>991.93776000000014</v>
      </c>
      <c r="I110" s="125">
        <f>IFERROR(G110*(1-S110),"")</f>
        <v>901.76160000000004</v>
      </c>
      <c r="J110" s="125">
        <f>IFERROR(I110*1.1,"")</f>
        <v>991.93776000000014</v>
      </c>
      <c r="K110" s="126"/>
      <c r="N110" s="126" t="s">
        <v>372</v>
      </c>
      <c r="S110" s="106">
        <f>IFERROR(VLOOKUP(B110,'Customer Details'!$A$6:$C$14,3,FALSE),"")</f>
        <v>0</v>
      </c>
    </row>
    <row r="111" spans="1:19" s="122" customFormat="1" ht="24" customHeight="1" x14ac:dyDescent="0.25">
      <c r="A111" s="111" t="s">
        <v>486</v>
      </c>
      <c r="B111" s="111"/>
      <c r="C111" s="111" t="s">
        <v>486</v>
      </c>
      <c r="D111" s="112"/>
      <c r="E111" s="113"/>
      <c r="F111" s="113"/>
      <c r="G111" s="153"/>
      <c r="H111" s="129"/>
      <c r="I111" s="129"/>
      <c r="J111" s="129"/>
      <c r="K111" s="118"/>
      <c r="L111" s="119"/>
      <c r="M111" s="118"/>
      <c r="N111" s="118"/>
      <c r="O111" s="118"/>
      <c r="P111" s="118"/>
      <c r="Q111" s="118" t="s">
        <v>372</v>
      </c>
      <c r="R111" s="143"/>
      <c r="S111" s="144" t="str">
        <f>IFERROR(VLOOKUP(B111,'Customer Details'!$A$6:$C$14,3,FALSE),"")</f>
        <v/>
      </c>
    </row>
    <row r="112" spans="1:19" ht="12" customHeight="1" x14ac:dyDescent="0.35">
      <c r="A112" s="102">
        <v>1043001</v>
      </c>
      <c r="B112" s="101" t="s">
        <v>108</v>
      </c>
      <c r="C112" s="102">
        <v>1043001</v>
      </c>
      <c r="D112" s="102" t="s">
        <v>255</v>
      </c>
      <c r="E112" s="103">
        <v>1</v>
      </c>
      <c r="G112" s="124">
        <v>706.72944000000007</v>
      </c>
      <c r="H112" s="154">
        <f>G112*1.1</f>
        <v>777.4023840000001</v>
      </c>
      <c r="I112" s="125">
        <f>IFERROR(G112*(1-S112),"")</f>
        <v>706.72944000000007</v>
      </c>
      <c r="J112" s="125">
        <f>IFERROR(I112*1.1,"")</f>
        <v>777.4023840000001</v>
      </c>
      <c r="K112" s="126"/>
      <c r="M112" s="105" t="s">
        <v>372</v>
      </c>
      <c r="N112" s="126"/>
      <c r="Q112" s="105" t="s">
        <v>372</v>
      </c>
      <c r="S112" s="106">
        <f>IFERROR(VLOOKUP(B112,'Customer Details'!$A$6:$C$14,3,FALSE),"")</f>
        <v>0</v>
      </c>
    </row>
    <row r="113" spans="1:19" ht="12" customHeight="1" x14ac:dyDescent="0.35">
      <c r="A113" s="102">
        <v>1049011</v>
      </c>
      <c r="B113" s="101" t="s">
        <v>108</v>
      </c>
      <c r="C113" s="102">
        <v>1049011</v>
      </c>
      <c r="D113" s="102" t="s">
        <v>256</v>
      </c>
      <c r="E113" s="103">
        <v>1</v>
      </c>
      <c r="F113" s="103" t="s">
        <v>539</v>
      </c>
      <c r="G113" s="124">
        <v>794.80848000000003</v>
      </c>
      <c r="H113" s="154">
        <f>G113*1.1</f>
        <v>874.28932800000007</v>
      </c>
      <c r="I113" s="125">
        <f>IFERROR(G113*(1-S113),"")</f>
        <v>794.80848000000003</v>
      </c>
      <c r="J113" s="125">
        <f>IFERROR(I113*1.1,"")</f>
        <v>874.28932800000007</v>
      </c>
      <c r="K113" s="126"/>
      <c r="M113" s="105" t="s">
        <v>372</v>
      </c>
      <c r="N113" s="126"/>
      <c r="Q113" s="105" t="s">
        <v>372</v>
      </c>
      <c r="S113" s="106">
        <f>IFERROR(VLOOKUP(B113,'Customer Details'!$A$6:$C$14,3,FALSE),"")</f>
        <v>0</v>
      </c>
    </row>
    <row r="114" spans="1:19" s="122" customFormat="1" ht="24" customHeight="1" x14ac:dyDescent="0.25">
      <c r="A114" s="111" t="s">
        <v>487</v>
      </c>
      <c r="B114" s="111"/>
      <c r="C114" s="111" t="s">
        <v>487</v>
      </c>
      <c r="D114" s="112"/>
      <c r="E114" s="113"/>
      <c r="F114" s="113"/>
      <c r="G114" s="153"/>
      <c r="H114" s="129"/>
      <c r="I114" s="129"/>
      <c r="J114" s="129"/>
      <c r="K114" s="118"/>
      <c r="L114" s="119"/>
      <c r="M114" s="118"/>
      <c r="N114" s="118"/>
      <c r="O114" s="118"/>
      <c r="P114" s="118"/>
      <c r="Q114" s="118" t="s">
        <v>372</v>
      </c>
      <c r="R114" s="143"/>
      <c r="S114" s="144" t="str">
        <f>IFERROR(VLOOKUP(B114,'Customer Details'!$A$6:$C$14,3,FALSE),"")</f>
        <v/>
      </c>
    </row>
    <row r="115" spans="1:19" ht="12" customHeight="1" x14ac:dyDescent="0.35">
      <c r="A115" s="102">
        <v>1041023</v>
      </c>
      <c r="B115" s="101" t="s">
        <v>108</v>
      </c>
      <c r="C115" s="102">
        <v>1041023</v>
      </c>
      <c r="D115" s="102" t="s">
        <v>137</v>
      </c>
      <c r="E115" s="103">
        <v>1</v>
      </c>
      <c r="G115" s="124">
        <v>929.02416000000005</v>
      </c>
      <c r="H115" s="154">
        <f>G115*1.1</f>
        <v>1021.9265760000002</v>
      </c>
      <c r="I115" s="125">
        <f>IFERROR(G115*(1-S115),"")</f>
        <v>929.02416000000005</v>
      </c>
      <c r="J115" s="125">
        <f>IFERROR(I115*1.1,"")</f>
        <v>1021.9265760000002</v>
      </c>
      <c r="K115" s="126"/>
      <c r="M115" s="105" t="s">
        <v>372</v>
      </c>
      <c r="N115" s="126"/>
      <c r="Q115" s="105" t="s">
        <v>372</v>
      </c>
      <c r="S115" s="106">
        <f>IFERROR(VLOOKUP(B115,'Customer Details'!$A$6:$C$14,3,FALSE),"")</f>
        <v>0</v>
      </c>
    </row>
    <row r="116" spans="1:19" ht="12" customHeight="1" x14ac:dyDescent="0.35">
      <c r="A116" s="102">
        <v>1049037</v>
      </c>
      <c r="B116" s="101" t="s">
        <v>108</v>
      </c>
      <c r="C116" s="102">
        <v>1049037</v>
      </c>
      <c r="D116" s="102" t="s">
        <v>6</v>
      </c>
      <c r="E116" s="103">
        <v>1</v>
      </c>
      <c r="G116" s="124">
        <v>1004.5204800000001</v>
      </c>
      <c r="H116" s="154">
        <f>G116*1.1</f>
        <v>1104.9725280000002</v>
      </c>
      <c r="I116" s="125">
        <f>IFERROR(G116*(1-S116),"")</f>
        <v>1004.5204800000001</v>
      </c>
      <c r="J116" s="125">
        <f>IFERROR(I116*1.1,"")</f>
        <v>1104.9725280000002</v>
      </c>
      <c r="K116" s="126"/>
      <c r="M116" s="105" t="s">
        <v>372</v>
      </c>
      <c r="N116" s="126"/>
      <c r="Q116" s="105" t="s">
        <v>372</v>
      </c>
      <c r="S116" s="106">
        <f>IFERROR(VLOOKUP(B116,'Customer Details'!$A$6:$C$14,3,FALSE),"")</f>
        <v>0</v>
      </c>
    </row>
    <row r="117" spans="1:19" ht="12" customHeight="1" x14ac:dyDescent="0.35">
      <c r="A117" s="102">
        <v>1051017</v>
      </c>
      <c r="B117" s="101" t="s">
        <v>108</v>
      </c>
      <c r="C117" s="102">
        <v>1051017</v>
      </c>
      <c r="D117" s="102" t="s">
        <v>138</v>
      </c>
      <c r="E117" s="103">
        <v>1</v>
      </c>
      <c r="F117" s="103" t="s">
        <v>539</v>
      </c>
      <c r="G117" s="124">
        <v>1102.0365600000002</v>
      </c>
      <c r="H117" s="154">
        <f>G117*1.1</f>
        <v>1212.2402160000004</v>
      </c>
      <c r="I117" s="125">
        <f>IFERROR(G117*(1-S117),"")</f>
        <v>1102.0365600000002</v>
      </c>
      <c r="J117" s="125">
        <f>IFERROR(I117*1.1,"")</f>
        <v>1212.2402160000004</v>
      </c>
      <c r="K117" s="126"/>
      <c r="M117" s="105" t="s">
        <v>372</v>
      </c>
      <c r="N117" s="126"/>
      <c r="Q117" s="105" t="s">
        <v>372</v>
      </c>
      <c r="S117" s="106">
        <f>IFERROR(VLOOKUP(B117,'Customer Details'!$A$6:$C$14,3,FALSE),"")</f>
        <v>0</v>
      </c>
    </row>
    <row r="118" spans="1:19" s="122" customFormat="1" ht="24" customHeight="1" x14ac:dyDescent="0.25">
      <c r="A118" s="111" t="s">
        <v>488</v>
      </c>
      <c r="B118" s="111"/>
      <c r="C118" s="111" t="s">
        <v>488</v>
      </c>
      <c r="D118" s="112"/>
      <c r="E118" s="113"/>
      <c r="F118" s="113"/>
      <c r="G118" s="153"/>
      <c r="H118" s="129"/>
      <c r="I118" s="129"/>
      <c r="J118" s="129"/>
      <c r="K118" s="118"/>
      <c r="L118" s="119"/>
      <c r="M118" s="118"/>
      <c r="N118" s="118"/>
      <c r="O118" s="118"/>
      <c r="P118" s="118" t="s">
        <v>372</v>
      </c>
      <c r="Q118" s="118"/>
      <c r="R118" s="143"/>
      <c r="S118" s="144" t="str">
        <f>IFERROR(VLOOKUP(B118,'Customer Details'!$A$6:$C$14,3,FALSE),"")</f>
        <v/>
      </c>
    </row>
    <row r="119" spans="1:19" ht="12" customHeight="1" x14ac:dyDescent="0.35">
      <c r="A119" s="100">
        <v>1126009</v>
      </c>
      <c r="B119" s="101" t="s">
        <v>108</v>
      </c>
      <c r="C119" s="100">
        <v>1126009</v>
      </c>
      <c r="D119" s="102" t="s">
        <v>283</v>
      </c>
      <c r="E119" s="103">
        <v>1</v>
      </c>
      <c r="F119" s="103" t="s">
        <v>539</v>
      </c>
      <c r="G119" s="124">
        <v>740.28336000000002</v>
      </c>
      <c r="H119" s="150">
        <f>G119*1.1</f>
        <v>814.3116960000001</v>
      </c>
      <c r="I119" s="125">
        <f>IFERROR(G119*(1-S119),"")</f>
        <v>740.28336000000002</v>
      </c>
      <c r="J119" s="125">
        <f>IFERROR(I119*1.1,"")</f>
        <v>814.3116960000001</v>
      </c>
      <c r="P119" s="126" t="s">
        <v>372</v>
      </c>
      <c r="S119" s="106">
        <f>IFERROR(VLOOKUP(B119,'Customer Details'!$A$6:$C$14,3,FALSE),"")</f>
        <v>0</v>
      </c>
    </row>
    <row r="120" spans="1:19" s="122" customFormat="1" ht="24" customHeight="1" x14ac:dyDescent="0.25">
      <c r="A120" s="111" t="s">
        <v>175</v>
      </c>
      <c r="B120" s="111"/>
      <c r="C120" s="111" t="s">
        <v>175</v>
      </c>
      <c r="D120" s="112"/>
      <c r="E120" s="113"/>
      <c r="F120" s="113"/>
      <c r="G120" s="153"/>
      <c r="H120" s="129"/>
      <c r="I120" s="129"/>
      <c r="J120" s="129"/>
      <c r="K120" s="118"/>
      <c r="L120" s="119"/>
      <c r="M120" s="118"/>
      <c r="N120" s="118"/>
      <c r="O120" s="118"/>
      <c r="P120" s="118"/>
      <c r="Q120" s="118"/>
      <c r="R120" s="143"/>
      <c r="S120" s="144" t="str">
        <f>IFERROR(VLOOKUP(B120,'Customer Details'!$A$6:$C$14,3,FALSE),"")</f>
        <v/>
      </c>
    </row>
    <row r="121" spans="1:19" ht="12" customHeight="1" x14ac:dyDescent="0.35">
      <c r="A121" s="100">
        <v>1117161</v>
      </c>
      <c r="B121" s="101" t="s">
        <v>108</v>
      </c>
      <c r="C121" s="100">
        <v>1117161</v>
      </c>
      <c r="D121" s="102" t="s">
        <v>168</v>
      </c>
      <c r="E121" s="103">
        <v>1</v>
      </c>
      <c r="F121" s="103" t="s">
        <v>539</v>
      </c>
      <c r="G121" s="124">
        <v>891.27600000000007</v>
      </c>
      <c r="H121" s="150">
        <f>G121*1.1</f>
        <v>980.4036000000001</v>
      </c>
      <c r="I121" s="125">
        <f>IFERROR(G121*(1-S121),"")</f>
        <v>891.27600000000007</v>
      </c>
      <c r="J121" s="125">
        <f>IFERROR(I121*1.1,"")</f>
        <v>980.4036000000001</v>
      </c>
      <c r="M121" s="126" t="s">
        <v>372</v>
      </c>
      <c r="S121" s="106">
        <f>IFERROR(VLOOKUP(B121,'Customer Details'!$A$6:$C$14,3,FALSE),"")</f>
        <v>0</v>
      </c>
    </row>
    <row r="122" spans="1:19" s="122" customFormat="1" ht="24" customHeight="1" x14ac:dyDescent="0.25">
      <c r="A122" s="111" t="s">
        <v>173</v>
      </c>
      <c r="B122" s="111"/>
      <c r="C122" s="111" t="s">
        <v>173</v>
      </c>
      <c r="D122" s="112"/>
      <c r="E122" s="113"/>
      <c r="F122" s="113"/>
      <c r="G122" s="153"/>
      <c r="H122" s="129"/>
      <c r="I122" s="129"/>
      <c r="J122" s="129"/>
      <c r="K122" s="118"/>
      <c r="L122" s="119"/>
      <c r="M122" s="118"/>
      <c r="N122" s="118"/>
      <c r="O122" s="118"/>
      <c r="P122" s="118"/>
      <c r="Q122" s="118"/>
      <c r="R122" s="143"/>
      <c r="S122" s="144" t="str">
        <f>IFERROR(VLOOKUP(B122,'Customer Details'!$A$6:$C$14,3,FALSE),"")</f>
        <v/>
      </c>
    </row>
    <row r="123" spans="1:19" ht="12" customHeight="1" x14ac:dyDescent="0.4">
      <c r="A123" s="102">
        <v>1110102</v>
      </c>
      <c r="B123" s="101" t="s">
        <v>108</v>
      </c>
      <c r="C123" s="102">
        <v>1110102</v>
      </c>
      <c r="D123" s="100" t="s">
        <v>124</v>
      </c>
      <c r="E123" s="155">
        <v>1</v>
      </c>
      <c r="F123" s="155" t="s">
        <v>539</v>
      </c>
      <c r="G123" s="124">
        <v>619.69896000000006</v>
      </c>
      <c r="H123" s="150">
        <f t="shared" ref="H123:H129" si="15">G123*1.1</f>
        <v>681.66885600000012</v>
      </c>
      <c r="I123" s="125">
        <f t="shared" ref="I123:I129" si="16">IFERROR(G123*(1-S123),"")</f>
        <v>619.69896000000006</v>
      </c>
      <c r="J123" s="125">
        <f t="shared" ref="J123:J129" si="17">IFERROR(I123*1.1,"")</f>
        <v>681.66885600000012</v>
      </c>
      <c r="K123" s="156"/>
      <c r="L123" s="156"/>
      <c r="M123" s="156"/>
      <c r="N123" s="126" t="s">
        <v>372</v>
      </c>
      <c r="O123" s="156"/>
      <c r="P123" s="156"/>
      <c r="Q123" s="156"/>
      <c r="R123" s="157"/>
      <c r="S123" s="106">
        <f>IFERROR(VLOOKUP(B123,'Customer Details'!$A$6:$C$14,3,FALSE),"")</f>
        <v>0</v>
      </c>
    </row>
    <row r="124" spans="1:19" ht="12" customHeight="1" x14ac:dyDescent="0.4">
      <c r="A124" s="102">
        <v>1111095</v>
      </c>
      <c r="B124" s="101" t="s">
        <v>108</v>
      </c>
      <c r="C124" s="102">
        <v>1111095</v>
      </c>
      <c r="D124" s="100" t="s">
        <v>125</v>
      </c>
      <c r="E124" s="155">
        <v>1</v>
      </c>
      <c r="F124" s="155" t="s">
        <v>539</v>
      </c>
      <c r="G124" s="124">
        <v>676.32120000000009</v>
      </c>
      <c r="H124" s="150">
        <f t="shared" si="15"/>
        <v>743.95332000000019</v>
      </c>
      <c r="I124" s="125">
        <f t="shared" si="16"/>
        <v>676.32120000000009</v>
      </c>
      <c r="J124" s="125">
        <f t="shared" si="17"/>
        <v>743.95332000000019</v>
      </c>
      <c r="K124" s="156"/>
      <c r="L124" s="156"/>
      <c r="M124" s="156"/>
      <c r="N124" s="126" t="s">
        <v>372</v>
      </c>
      <c r="O124" s="156"/>
      <c r="P124" s="156"/>
      <c r="Q124" s="156"/>
      <c r="R124" s="157"/>
      <c r="S124" s="106">
        <f>IFERROR(VLOOKUP(B124,'Customer Details'!$A$6:$C$14,3,FALSE),"")</f>
        <v>0</v>
      </c>
    </row>
    <row r="125" spans="1:19" ht="12" customHeight="1" x14ac:dyDescent="0.4">
      <c r="A125" s="102">
        <v>1112164</v>
      </c>
      <c r="B125" s="101" t="s">
        <v>108</v>
      </c>
      <c r="C125" s="102">
        <v>1112164</v>
      </c>
      <c r="D125" s="100" t="s">
        <v>336</v>
      </c>
      <c r="E125" s="155">
        <v>1</v>
      </c>
      <c r="F125" s="155"/>
      <c r="G125" s="124">
        <v>720.36072000000001</v>
      </c>
      <c r="H125" s="150">
        <f t="shared" si="15"/>
        <v>792.39679200000012</v>
      </c>
      <c r="I125" s="125">
        <f t="shared" si="16"/>
        <v>720.36072000000001</v>
      </c>
      <c r="J125" s="125">
        <f t="shared" si="17"/>
        <v>792.39679200000012</v>
      </c>
      <c r="K125" s="156"/>
      <c r="L125" s="156"/>
      <c r="M125" s="156"/>
      <c r="N125" s="126" t="s">
        <v>372</v>
      </c>
      <c r="O125" s="156"/>
      <c r="P125" s="156"/>
      <c r="Q125" s="156"/>
      <c r="R125" s="157"/>
      <c r="S125" s="106">
        <f>IFERROR(VLOOKUP(B125,'Customer Details'!$A$6:$C$14,3,FALSE),"")</f>
        <v>0</v>
      </c>
    </row>
    <row r="126" spans="1:19" ht="12" customHeight="1" x14ac:dyDescent="0.4">
      <c r="A126" s="102">
        <v>1114130</v>
      </c>
      <c r="B126" s="101" t="s">
        <v>108</v>
      </c>
      <c r="C126" s="102">
        <v>1114130</v>
      </c>
      <c r="D126" s="100" t="s">
        <v>262</v>
      </c>
      <c r="E126" s="155">
        <v>1</v>
      </c>
      <c r="F126" s="155"/>
      <c r="G126" s="124">
        <v>849.33360000000005</v>
      </c>
      <c r="H126" s="150">
        <f t="shared" si="15"/>
        <v>934.26696000000015</v>
      </c>
      <c r="I126" s="125">
        <f t="shared" si="16"/>
        <v>849.33360000000005</v>
      </c>
      <c r="J126" s="125">
        <f t="shared" si="17"/>
        <v>934.26696000000015</v>
      </c>
      <c r="K126" s="156"/>
      <c r="L126" s="156"/>
      <c r="M126" s="156" t="s">
        <v>372</v>
      </c>
      <c r="N126" s="126"/>
      <c r="O126" s="156"/>
      <c r="P126" s="156"/>
      <c r="Q126" s="156"/>
      <c r="R126" s="157"/>
      <c r="S126" s="106">
        <f>IFERROR(VLOOKUP(B126,'Customer Details'!$A$6:$C$14,3,FALSE),"")</f>
        <v>0</v>
      </c>
    </row>
    <row r="127" spans="1:19" ht="12" customHeight="1" x14ac:dyDescent="0.4">
      <c r="A127" s="102">
        <v>1116125</v>
      </c>
      <c r="B127" s="101" t="s">
        <v>108</v>
      </c>
      <c r="C127" s="102">
        <v>1116125</v>
      </c>
      <c r="D127" s="100" t="s">
        <v>263</v>
      </c>
      <c r="E127" s="155">
        <v>1</v>
      </c>
      <c r="F127" s="155"/>
      <c r="G127" s="124">
        <v>923.78136000000006</v>
      </c>
      <c r="H127" s="150">
        <f t="shared" si="15"/>
        <v>1016.1594960000001</v>
      </c>
      <c r="I127" s="125">
        <f t="shared" si="16"/>
        <v>923.78136000000006</v>
      </c>
      <c r="J127" s="125">
        <f t="shared" si="17"/>
        <v>1016.1594960000001</v>
      </c>
      <c r="K127" s="156"/>
      <c r="L127" s="156"/>
      <c r="M127" s="156" t="s">
        <v>372</v>
      </c>
      <c r="N127" s="126"/>
      <c r="O127" s="156"/>
      <c r="P127" s="156"/>
      <c r="Q127" s="156"/>
      <c r="R127" s="157"/>
      <c r="S127" s="106">
        <f>IFERROR(VLOOKUP(B127,'Customer Details'!$A$6:$C$14,3,FALSE),"")</f>
        <v>0</v>
      </c>
    </row>
    <row r="128" spans="1:19" ht="12" customHeight="1" x14ac:dyDescent="0.4">
      <c r="A128" s="102">
        <v>1117119</v>
      </c>
      <c r="B128" s="101" t="s">
        <v>108</v>
      </c>
      <c r="C128" s="102">
        <v>1117119</v>
      </c>
      <c r="D128" s="100" t="s">
        <v>264</v>
      </c>
      <c r="E128" s="155">
        <v>1</v>
      </c>
      <c r="F128" s="155"/>
      <c r="G128" s="124">
        <v>969.91800000000001</v>
      </c>
      <c r="H128" s="150">
        <f t="shared" si="15"/>
        <v>1066.9098000000001</v>
      </c>
      <c r="I128" s="125">
        <f t="shared" si="16"/>
        <v>969.91800000000001</v>
      </c>
      <c r="J128" s="125">
        <f t="shared" si="17"/>
        <v>1066.9098000000001</v>
      </c>
      <c r="K128" s="156"/>
      <c r="L128" s="156"/>
      <c r="M128" s="156" t="s">
        <v>372</v>
      </c>
      <c r="N128" s="126"/>
      <c r="O128" s="156"/>
      <c r="P128" s="156"/>
      <c r="Q128" s="156"/>
      <c r="R128" s="157"/>
      <c r="S128" s="106">
        <f>IFERROR(VLOOKUP(B128,'Customer Details'!$A$6:$C$14,3,FALSE),"")</f>
        <v>0</v>
      </c>
    </row>
    <row r="129" spans="1:19" ht="12" customHeight="1" x14ac:dyDescent="0.4">
      <c r="A129" s="102">
        <v>1118090</v>
      </c>
      <c r="B129" s="101" t="s">
        <v>108</v>
      </c>
      <c r="C129" s="102">
        <v>1118090</v>
      </c>
      <c r="D129" s="100" t="s">
        <v>298</v>
      </c>
      <c r="E129" s="155">
        <v>1</v>
      </c>
      <c r="F129" s="155"/>
      <c r="G129" s="124">
        <v>998.22912000000008</v>
      </c>
      <c r="H129" s="150">
        <f t="shared" si="15"/>
        <v>1098.0520320000003</v>
      </c>
      <c r="I129" s="125">
        <f t="shared" si="16"/>
        <v>998.22912000000008</v>
      </c>
      <c r="J129" s="125">
        <f t="shared" si="17"/>
        <v>1098.0520320000003</v>
      </c>
      <c r="K129" s="156"/>
      <c r="L129" s="156"/>
      <c r="M129" s="156" t="s">
        <v>372</v>
      </c>
      <c r="N129" s="126"/>
      <c r="O129" s="156"/>
      <c r="P129" s="156"/>
      <c r="Q129" s="156"/>
      <c r="R129" s="157"/>
      <c r="S129" s="106">
        <f>IFERROR(VLOOKUP(B129,'Customer Details'!$A$6:$C$14,3,FALSE),"")</f>
        <v>0</v>
      </c>
    </row>
    <row r="130" spans="1:19" s="122" customFormat="1" ht="24" customHeight="1" x14ac:dyDescent="0.25">
      <c r="A130" s="111" t="s">
        <v>35</v>
      </c>
      <c r="B130" s="111"/>
      <c r="C130" s="111" t="s">
        <v>35</v>
      </c>
      <c r="D130" s="112"/>
      <c r="E130" s="113"/>
      <c r="F130" s="113"/>
      <c r="G130" s="153"/>
      <c r="H130" s="129"/>
      <c r="I130" s="129"/>
      <c r="J130" s="129"/>
      <c r="K130" s="118"/>
      <c r="L130" s="119"/>
      <c r="M130" s="118"/>
      <c r="N130" s="118"/>
      <c r="O130" s="118"/>
      <c r="P130" s="118"/>
      <c r="Q130" s="118" t="s">
        <v>372</v>
      </c>
      <c r="R130" s="143"/>
      <c r="S130" s="144" t="str">
        <f>IFERROR(VLOOKUP(B130,'Customer Details'!$A$6:$C$14,3,FALSE),"")</f>
        <v/>
      </c>
    </row>
    <row r="131" spans="1:19" ht="12" customHeight="1" x14ac:dyDescent="0.35">
      <c r="A131" s="102">
        <v>1037384</v>
      </c>
      <c r="B131" s="101" t="s">
        <v>108</v>
      </c>
      <c r="C131" s="102">
        <v>1037384</v>
      </c>
      <c r="D131" s="102" t="s">
        <v>299</v>
      </c>
      <c r="E131" s="103">
        <v>1</v>
      </c>
      <c r="G131" s="124">
        <v>593.48496000000011</v>
      </c>
      <c r="H131" s="154">
        <f>G131*1.1</f>
        <v>652.83345600000018</v>
      </c>
      <c r="I131" s="125">
        <f>IFERROR(G131*(1-S131),"")</f>
        <v>593.48496000000011</v>
      </c>
      <c r="J131" s="125">
        <f>IFERROR(I131*1.1,"")</f>
        <v>652.83345600000018</v>
      </c>
      <c r="K131" s="126"/>
      <c r="N131" s="126"/>
      <c r="Q131" s="105" t="s">
        <v>372</v>
      </c>
      <c r="S131" s="106">
        <f>IFERROR(VLOOKUP(B131,'Customer Details'!$A$6:$C$14,3,FALSE),"")</f>
        <v>0</v>
      </c>
    </row>
    <row r="132" spans="1:19" ht="12" customHeight="1" x14ac:dyDescent="0.35">
      <c r="A132" s="102">
        <v>1039363</v>
      </c>
      <c r="B132" s="101" t="s">
        <v>108</v>
      </c>
      <c r="C132" s="102">
        <v>1039363</v>
      </c>
      <c r="D132" s="102" t="s">
        <v>300</v>
      </c>
      <c r="E132" s="103">
        <v>1</v>
      </c>
      <c r="G132" s="124">
        <v>613.4076</v>
      </c>
      <c r="H132" s="154">
        <f>G132*1.1</f>
        <v>674.74836000000005</v>
      </c>
      <c r="I132" s="125">
        <f>IFERROR(G132*(1-S132),"")</f>
        <v>613.4076</v>
      </c>
      <c r="J132" s="125">
        <f>IFERROR(I132*1.1,"")</f>
        <v>674.74836000000005</v>
      </c>
      <c r="K132" s="126"/>
      <c r="N132" s="126"/>
      <c r="Q132" s="105" t="s">
        <v>372</v>
      </c>
      <c r="S132" s="106">
        <f>IFERROR(VLOOKUP(B132,'Customer Details'!$A$6:$C$14,3,FALSE),"")</f>
        <v>0</v>
      </c>
    </row>
    <row r="133" spans="1:19" ht="12" customHeight="1" x14ac:dyDescent="0.35">
      <c r="A133" s="102">
        <v>1041374</v>
      </c>
      <c r="B133" s="101" t="s">
        <v>108</v>
      </c>
      <c r="C133" s="102">
        <v>1041374</v>
      </c>
      <c r="D133" s="102" t="s">
        <v>132</v>
      </c>
      <c r="E133" s="103">
        <v>1</v>
      </c>
      <c r="G133" s="124">
        <v>655.35</v>
      </c>
      <c r="H133" s="154">
        <f>G133*1.1</f>
        <v>720.8850000000001</v>
      </c>
      <c r="I133" s="125">
        <f>IFERROR(G133*(1-S133),"")</f>
        <v>655.35</v>
      </c>
      <c r="J133" s="125">
        <f>IFERROR(I133*1.1,"")</f>
        <v>720.8850000000001</v>
      </c>
      <c r="K133" s="126"/>
      <c r="N133" s="126"/>
      <c r="Q133" s="105" t="s">
        <v>372</v>
      </c>
      <c r="S133" s="106">
        <f>IFERROR(VLOOKUP(B133,'Customer Details'!$A$6:$C$14,3,FALSE),"")</f>
        <v>0</v>
      </c>
    </row>
    <row r="134" spans="1:19" ht="12" customHeight="1" x14ac:dyDescent="0.35">
      <c r="A134" s="102">
        <v>1045314</v>
      </c>
      <c r="B134" s="101" t="s">
        <v>108</v>
      </c>
      <c r="C134" s="102">
        <v>1045314</v>
      </c>
      <c r="D134" s="102" t="s">
        <v>7</v>
      </c>
      <c r="E134" s="103">
        <v>1</v>
      </c>
      <c r="G134" s="124">
        <v>718.26360000000011</v>
      </c>
      <c r="H134" s="154">
        <f>G134*1.1</f>
        <v>790.08996000000013</v>
      </c>
      <c r="I134" s="125">
        <f>IFERROR(G134*(1-S134),"")</f>
        <v>718.26360000000011</v>
      </c>
      <c r="J134" s="125">
        <f>IFERROR(I134*1.1,"")</f>
        <v>790.08996000000013</v>
      </c>
      <c r="K134" s="126"/>
      <c r="N134" s="126"/>
      <c r="Q134" s="105" t="s">
        <v>372</v>
      </c>
      <c r="S134" s="106">
        <f>IFERROR(VLOOKUP(B134,'Customer Details'!$A$6:$C$14,3,FALSE),"")</f>
        <v>0</v>
      </c>
    </row>
    <row r="135" spans="1:19" ht="12" customHeight="1" x14ac:dyDescent="0.35">
      <c r="A135" s="102">
        <v>1049430</v>
      </c>
      <c r="B135" s="101" t="s">
        <v>108</v>
      </c>
      <c r="C135" s="102">
        <v>1049430</v>
      </c>
      <c r="D135" s="102" t="s">
        <v>133</v>
      </c>
      <c r="E135" s="103">
        <v>1</v>
      </c>
      <c r="G135" s="124">
        <v>766.49736000000007</v>
      </c>
      <c r="H135" s="154">
        <f>G135*1.1</f>
        <v>843.14709600000015</v>
      </c>
      <c r="I135" s="125">
        <f>IFERROR(G135*(1-S135),"")</f>
        <v>766.49736000000007</v>
      </c>
      <c r="J135" s="125">
        <f>IFERROR(I135*1.1,"")</f>
        <v>843.14709600000015</v>
      </c>
      <c r="K135" s="126"/>
      <c r="N135" s="126"/>
      <c r="Q135" s="105" t="s">
        <v>372</v>
      </c>
      <c r="S135" s="106">
        <f>IFERROR(VLOOKUP(B135,'Customer Details'!$A$6:$C$14,3,FALSE),"")</f>
        <v>0</v>
      </c>
    </row>
    <row r="136" spans="1:19" s="122" customFormat="1" ht="24" customHeight="1" x14ac:dyDescent="0.25">
      <c r="A136" s="111" t="s">
        <v>80</v>
      </c>
      <c r="B136" s="111"/>
      <c r="C136" s="111" t="s">
        <v>80</v>
      </c>
      <c r="D136" s="112"/>
      <c r="E136" s="113"/>
      <c r="F136" s="113"/>
      <c r="G136" s="153"/>
      <c r="H136" s="129"/>
      <c r="I136" s="129"/>
      <c r="J136" s="129"/>
      <c r="K136" s="118"/>
      <c r="L136" s="119"/>
      <c r="M136" s="118"/>
      <c r="N136" s="118"/>
      <c r="O136" s="118"/>
      <c r="P136" s="118"/>
      <c r="Q136" s="118" t="s">
        <v>372</v>
      </c>
      <c r="R136" s="143"/>
      <c r="S136" s="144" t="str">
        <f>IFERROR(VLOOKUP(B136,'Customer Details'!$A$6:$C$14,3,FALSE),"")</f>
        <v/>
      </c>
    </row>
    <row r="137" spans="1:19" ht="12" customHeight="1" x14ac:dyDescent="0.35">
      <c r="A137" s="102">
        <v>1162023</v>
      </c>
      <c r="B137" s="101" t="s">
        <v>108</v>
      </c>
      <c r="C137" s="102">
        <v>1162023</v>
      </c>
      <c r="D137" s="102" t="s">
        <v>140</v>
      </c>
      <c r="E137" s="103">
        <v>1</v>
      </c>
      <c r="F137" s="103" t="s">
        <v>539</v>
      </c>
      <c r="G137" s="124">
        <v>630.18456000000003</v>
      </c>
      <c r="H137" s="154">
        <f>G137*1.1</f>
        <v>693.20301600000005</v>
      </c>
      <c r="I137" s="125">
        <f>IFERROR(G137*(1-S137),"")</f>
        <v>630.18456000000003</v>
      </c>
      <c r="J137" s="125">
        <f>IFERROR(I137*1.1,"")</f>
        <v>693.20301600000005</v>
      </c>
      <c r="K137" s="126"/>
      <c r="M137" s="105" t="s">
        <v>372</v>
      </c>
      <c r="N137" s="126"/>
      <c r="Q137" s="105" t="s">
        <v>372</v>
      </c>
      <c r="S137" s="106">
        <f>IFERROR(VLOOKUP(B137,'Customer Details'!$A$6:$C$14,3,FALSE),"")</f>
        <v>0</v>
      </c>
    </row>
    <row r="138" spans="1:19" ht="12" customHeight="1" x14ac:dyDescent="0.35">
      <c r="A138" s="102">
        <v>1166025</v>
      </c>
      <c r="B138" s="101" t="s">
        <v>108</v>
      </c>
      <c r="C138" s="102">
        <v>1166025</v>
      </c>
      <c r="D138" s="102" t="s">
        <v>139</v>
      </c>
      <c r="E138" s="103">
        <v>1</v>
      </c>
      <c r="G138" s="124">
        <v>833.60519999999997</v>
      </c>
      <c r="H138" s="154">
        <f>G138*1.1</f>
        <v>916.96572000000003</v>
      </c>
      <c r="I138" s="125">
        <f>IFERROR(G138*(1-S138),"")</f>
        <v>833.60519999999997</v>
      </c>
      <c r="J138" s="125">
        <f>IFERROR(I138*1.1,"")</f>
        <v>916.96572000000003</v>
      </c>
      <c r="K138" s="126"/>
      <c r="M138" s="105" t="s">
        <v>372</v>
      </c>
      <c r="N138" s="126"/>
      <c r="Q138" s="105" t="s">
        <v>372</v>
      </c>
      <c r="S138" s="106">
        <f>IFERROR(VLOOKUP(B138,'Customer Details'!$A$6:$C$14,3,FALSE),"")</f>
        <v>0</v>
      </c>
    </row>
    <row r="139" spans="1:19" ht="12" customHeight="1" x14ac:dyDescent="0.35">
      <c r="A139" s="102">
        <v>1167017</v>
      </c>
      <c r="B139" s="101" t="s">
        <v>108</v>
      </c>
      <c r="C139" s="102">
        <v>1167017</v>
      </c>
      <c r="D139" s="102" t="s">
        <v>301</v>
      </c>
      <c r="E139" s="103">
        <v>1</v>
      </c>
      <c r="G139" s="124">
        <v>997.18056000000001</v>
      </c>
      <c r="H139" s="154">
        <f>G139*1.1</f>
        <v>1096.8986160000002</v>
      </c>
      <c r="I139" s="125">
        <f>IFERROR(G139*(1-S139),"")</f>
        <v>997.18056000000001</v>
      </c>
      <c r="J139" s="125">
        <f>IFERROR(I139*1.1,"")</f>
        <v>1096.8986160000002</v>
      </c>
      <c r="K139" s="126"/>
      <c r="M139" s="105" t="s">
        <v>372</v>
      </c>
      <c r="N139" s="126"/>
      <c r="Q139" s="105" t="s">
        <v>372</v>
      </c>
      <c r="S139" s="106">
        <f>IFERROR(VLOOKUP(B139,'Customer Details'!$A$6:$C$14,3,FALSE),"")</f>
        <v>0</v>
      </c>
    </row>
    <row r="140" spans="1:19" s="122" customFormat="1" ht="24" customHeight="1" x14ac:dyDescent="0.25">
      <c r="A140" s="111" t="s">
        <v>172</v>
      </c>
      <c r="B140" s="111"/>
      <c r="C140" s="111" t="s">
        <v>172</v>
      </c>
      <c r="D140" s="112"/>
      <c r="E140" s="113"/>
      <c r="F140" s="113"/>
      <c r="G140" s="153"/>
      <c r="H140" s="129"/>
      <c r="I140" s="129"/>
      <c r="J140" s="129"/>
      <c r="K140" s="118"/>
      <c r="L140" s="119"/>
      <c r="M140" s="118"/>
      <c r="N140" s="118"/>
      <c r="O140" s="118"/>
      <c r="P140" s="118"/>
      <c r="Q140" s="118" t="s">
        <v>372</v>
      </c>
      <c r="R140" s="143"/>
      <c r="S140" s="144" t="str">
        <f>IFERROR(VLOOKUP(B140,'Customer Details'!$A$6:$C$14,3,FALSE),"")</f>
        <v/>
      </c>
    </row>
    <row r="141" spans="1:19" ht="12" customHeight="1" x14ac:dyDescent="0.35">
      <c r="A141" s="100">
        <v>1161117</v>
      </c>
      <c r="B141" s="101" t="s">
        <v>108</v>
      </c>
      <c r="C141" s="100">
        <v>1161117</v>
      </c>
      <c r="D141" s="102" t="s">
        <v>5</v>
      </c>
      <c r="E141" s="103">
        <v>1</v>
      </c>
      <c r="G141" s="124">
        <v>831.50808000000006</v>
      </c>
      <c r="H141" s="154">
        <f>G141*1.1</f>
        <v>914.65888800000016</v>
      </c>
      <c r="I141" s="125">
        <f>IFERROR(G141*(1-S141),"")</f>
        <v>831.50808000000006</v>
      </c>
      <c r="J141" s="125">
        <f>IFERROR(I141*1.1,"")</f>
        <v>914.65888800000016</v>
      </c>
      <c r="M141" s="126" t="s">
        <v>372</v>
      </c>
      <c r="Q141" s="126" t="s">
        <v>372</v>
      </c>
      <c r="S141" s="106">
        <f>IFERROR(VLOOKUP(B141,'Customer Details'!$A$6:$C$14,3,FALSE),"")</f>
        <v>0</v>
      </c>
    </row>
    <row r="142" spans="1:19" ht="12" customHeight="1" x14ac:dyDescent="0.35">
      <c r="A142" s="100">
        <v>1165102</v>
      </c>
      <c r="B142" s="101" t="s">
        <v>108</v>
      </c>
      <c r="C142" s="100">
        <v>1165102</v>
      </c>
      <c r="D142" s="102" t="s">
        <v>103</v>
      </c>
      <c r="E142" s="103">
        <v>1</v>
      </c>
      <c r="G142" s="124">
        <v>987.74351999999999</v>
      </c>
      <c r="H142" s="154">
        <f>G142*1.1</f>
        <v>1086.5178720000001</v>
      </c>
      <c r="I142" s="125">
        <f>IFERROR(G142*(1-S142),"")</f>
        <v>987.74351999999999</v>
      </c>
      <c r="J142" s="125">
        <f>IFERROR(I142*1.1,"")</f>
        <v>1086.5178720000001</v>
      </c>
      <c r="M142" s="126" t="s">
        <v>372</v>
      </c>
      <c r="Q142" s="126" t="s">
        <v>372</v>
      </c>
      <c r="S142" s="106">
        <f>IFERROR(VLOOKUP(B142,'Customer Details'!$A$6:$C$14,3,FALSE),"")</f>
        <v>0</v>
      </c>
    </row>
    <row r="143" spans="1:19" ht="12" customHeight="1" x14ac:dyDescent="0.35">
      <c r="A143" s="100">
        <v>1167039</v>
      </c>
      <c r="B143" s="101" t="s">
        <v>108</v>
      </c>
      <c r="C143" s="100">
        <v>1167039</v>
      </c>
      <c r="D143" s="102" t="s">
        <v>100</v>
      </c>
      <c r="E143" s="103">
        <v>1</v>
      </c>
      <c r="G143" s="124">
        <v>1154.4645599999999</v>
      </c>
      <c r="H143" s="154">
        <f>G143*1.1</f>
        <v>1269.911016</v>
      </c>
      <c r="I143" s="125">
        <f>IFERROR(G143*(1-S143),"")</f>
        <v>1154.4645599999999</v>
      </c>
      <c r="J143" s="125">
        <f>IFERROR(I143*1.1,"")</f>
        <v>1269.911016</v>
      </c>
      <c r="M143" s="126" t="s">
        <v>372</v>
      </c>
      <c r="Q143" s="126" t="s">
        <v>372</v>
      </c>
      <c r="S143" s="106">
        <f>IFERROR(VLOOKUP(B143,'Customer Details'!$A$6:$C$14,3,FALSE),"")</f>
        <v>0</v>
      </c>
    </row>
    <row r="144" spans="1:19" s="122" customFormat="1" ht="24" customHeight="1" x14ac:dyDescent="0.25">
      <c r="A144" s="111" t="s">
        <v>174</v>
      </c>
      <c r="B144" s="111"/>
      <c r="C144" s="111" t="s">
        <v>174</v>
      </c>
      <c r="D144" s="112"/>
      <c r="E144" s="113"/>
      <c r="F144" s="113"/>
      <c r="G144" s="153"/>
      <c r="H144" s="129"/>
      <c r="I144" s="129"/>
      <c r="J144" s="129"/>
      <c r="K144" s="118"/>
      <c r="L144" s="119"/>
      <c r="M144" s="118"/>
      <c r="N144" s="118"/>
      <c r="O144" s="118"/>
      <c r="P144" s="118"/>
      <c r="Q144" s="118"/>
      <c r="R144" s="143"/>
      <c r="S144" s="144" t="str">
        <f>IFERROR(VLOOKUP(B144,'Customer Details'!$A$6:$C$14,3,FALSE),"")</f>
        <v/>
      </c>
    </row>
    <row r="145" spans="1:19" ht="12" customHeight="1" x14ac:dyDescent="0.35">
      <c r="A145" s="145">
        <v>1181068</v>
      </c>
      <c r="B145" s="101" t="s">
        <v>108</v>
      </c>
      <c r="C145" s="145">
        <v>1181068</v>
      </c>
      <c r="D145" s="146" t="s">
        <v>58</v>
      </c>
      <c r="E145" s="147">
        <v>1</v>
      </c>
      <c r="F145" s="147"/>
      <c r="G145" s="124">
        <v>923.78136000000006</v>
      </c>
      <c r="H145" s="150">
        <f>G145*1.1</f>
        <v>1016.1594960000001</v>
      </c>
      <c r="I145" s="125">
        <f>IFERROR(G145*(1-S145),"")</f>
        <v>923.78136000000006</v>
      </c>
      <c r="J145" s="125">
        <f>IFERROR(I145*1.1,"")</f>
        <v>1016.1594960000001</v>
      </c>
      <c r="M145" s="126" t="s">
        <v>372</v>
      </c>
      <c r="R145" s="147"/>
      <c r="S145" s="148">
        <f>IFERROR(VLOOKUP(B145,'Customer Details'!$A$6:$C$14,3,FALSE),"")</f>
        <v>0</v>
      </c>
    </row>
    <row r="146" spans="1:19" ht="12" customHeight="1" x14ac:dyDescent="0.35">
      <c r="A146" s="145">
        <v>1183057</v>
      </c>
      <c r="B146" s="101" t="s">
        <v>108</v>
      </c>
      <c r="C146" s="145">
        <v>1183057</v>
      </c>
      <c r="D146" s="146" t="s">
        <v>57</v>
      </c>
      <c r="E146" s="147">
        <v>1</v>
      </c>
      <c r="F146" s="147"/>
      <c r="G146" s="124">
        <v>1108.3279199999999</v>
      </c>
      <c r="H146" s="150">
        <f>G146*1.1</f>
        <v>1219.1607120000001</v>
      </c>
      <c r="I146" s="125">
        <f>IFERROR(G146*(1-S146),"")</f>
        <v>1108.3279199999999</v>
      </c>
      <c r="J146" s="125">
        <f>IFERROR(I146*1.1,"")</f>
        <v>1219.1607120000001</v>
      </c>
      <c r="M146" s="126" t="s">
        <v>372</v>
      </c>
      <c r="R146" s="147"/>
      <c r="S146" s="148">
        <f>IFERROR(VLOOKUP(B146,'Customer Details'!$A$6:$C$14,3,FALSE),"")</f>
        <v>0</v>
      </c>
    </row>
    <row r="147" spans="1:19" ht="12" customHeight="1" x14ac:dyDescent="0.35">
      <c r="A147" s="145">
        <v>1184058</v>
      </c>
      <c r="B147" s="101" t="s">
        <v>108</v>
      </c>
      <c r="C147" s="145">
        <v>1184058</v>
      </c>
      <c r="D147" s="146" t="s">
        <v>56</v>
      </c>
      <c r="E147" s="147">
        <v>1</v>
      </c>
      <c r="F147" s="103" t="s">
        <v>539</v>
      </c>
      <c r="G147" s="124">
        <v>1146.07608</v>
      </c>
      <c r="H147" s="150">
        <f>G147*1.1</f>
        <v>1260.6836880000001</v>
      </c>
      <c r="I147" s="125">
        <f>IFERROR(G147*(1-S147),"")</f>
        <v>1146.07608</v>
      </c>
      <c r="J147" s="125">
        <f>IFERROR(I147*1.1,"")</f>
        <v>1260.6836880000001</v>
      </c>
      <c r="M147" s="126" t="s">
        <v>372</v>
      </c>
      <c r="Q147" s="126"/>
      <c r="R147" s="147"/>
      <c r="S147" s="148">
        <f>IFERROR(VLOOKUP(B147,'Customer Details'!$A$6:$C$14,3,FALSE),"")</f>
        <v>0</v>
      </c>
    </row>
    <row r="148" spans="1:19" ht="12" customHeight="1" x14ac:dyDescent="0.35">
      <c r="A148" s="145">
        <v>1184063</v>
      </c>
      <c r="B148" s="101" t="s">
        <v>108</v>
      </c>
      <c r="C148" s="145">
        <v>1184063</v>
      </c>
      <c r="D148" s="102" t="s">
        <v>425</v>
      </c>
      <c r="E148" s="147">
        <v>1</v>
      </c>
      <c r="F148" s="103" t="s">
        <v>539</v>
      </c>
      <c r="G148" s="124">
        <v>1172.2900800000002</v>
      </c>
      <c r="H148" s="150">
        <f>G148*1.1</f>
        <v>1289.5190880000002</v>
      </c>
      <c r="I148" s="125">
        <f>IFERROR(G148*(1-S148),"")</f>
        <v>1172.2900800000002</v>
      </c>
      <c r="J148" s="125">
        <f>IFERROR(I148*1.1,"")</f>
        <v>1289.5190880000002</v>
      </c>
      <c r="M148" s="126" t="s">
        <v>372</v>
      </c>
      <c r="Q148" s="126"/>
      <c r="R148" s="147"/>
      <c r="S148" s="148">
        <f>IFERROR(VLOOKUP(B148,'Customer Details'!$A$6:$C$14,3,FALSE),"")</f>
        <v>0</v>
      </c>
    </row>
    <row r="149" spans="1:19" s="122" customFormat="1" ht="24" customHeight="1" x14ac:dyDescent="0.25">
      <c r="A149" s="111" t="s">
        <v>176</v>
      </c>
      <c r="B149" s="111"/>
      <c r="C149" s="111" t="s">
        <v>176</v>
      </c>
      <c r="D149" s="112"/>
      <c r="E149" s="113"/>
      <c r="F149" s="113"/>
      <c r="G149" s="153"/>
      <c r="H149" s="129"/>
      <c r="I149" s="129"/>
      <c r="J149" s="129"/>
      <c r="K149" s="118"/>
      <c r="L149" s="119"/>
      <c r="M149" s="118"/>
      <c r="N149" s="118"/>
      <c r="O149" s="118"/>
      <c r="P149" s="118"/>
      <c r="Q149" s="118" t="s">
        <v>372</v>
      </c>
      <c r="R149" s="143"/>
      <c r="S149" s="144" t="str">
        <f>IFERROR(VLOOKUP(B149,'Customer Details'!$A$6:$C$14,3,FALSE),"")</f>
        <v/>
      </c>
    </row>
    <row r="150" spans="1:19" ht="12" customHeight="1" x14ac:dyDescent="0.35">
      <c r="A150" s="145">
        <v>1162002</v>
      </c>
      <c r="B150" s="101" t="s">
        <v>108</v>
      </c>
      <c r="C150" s="145">
        <v>1162002</v>
      </c>
      <c r="D150" s="146" t="s">
        <v>302</v>
      </c>
      <c r="E150" s="147">
        <v>1</v>
      </c>
      <c r="F150" s="103" t="s">
        <v>539</v>
      </c>
      <c r="G150" s="124">
        <v>929.02416000000005</v>
      </c>
      <c r="H150" s="154">
        <f>G150*1.1</f>
        <v>1021.9265760000002</v>
      </c>
      <c r="I150" s="125">
        <f>IFERROR(G150*(1-S150),"")</f>
        <v>929.02416000000005</v>
      </c>
      <c r="J150" s="125">
        <f>IFERROR(I150*1.1,"")</f>
        <v>1021.9265760000002</v>
      </c>
      <c r="M150" s="126" t="s">
        <v>372</v>
      </c>
      <c r="Q150" s="105" t="s">
        <v>372</v>
      </c>
      <c r="R150" s="147"/>
      <c r="S150" s="148">
        <f>IFERROR(VLOOKUP(B150,'Customer Details'!$A$6:$C$14,3,FALSE),"")</f>
        <v>0</v>
      </c>
    </row>
    <row r="151" spans="1:19" ht="12" customHeight="1" x14ac:dyDescent="0.35">
      <c r="A151" s="145">
        <v>1163004</v>
      </c>
      <c r="B151" s="101" t="s">
        <v>108</v>
      </c>
      <c r="C151" s="145">
        <v>1163004</v>
      </c>
      <c r="D151" s="146" t="s">
        <v>143</v>
      </c>
      <c r="E151" s="147">
        <v>1</v>
      </c>
      <c r="F151" s="147"/>
      <c r="G151" s="124">
        <v>1044.3657600000001</v>
      </c>
      <c r="H151" s="154">
        <f>G151*1.1</f>
        <v>1148.8023360000002</v>
      </c>
      <c r="I151" s="125">
        <f>IFERROR(G151*(1-S151),"")</f>
        <v>1044.3657600000001</v>
      </c>
      <c r="J151" s="125">
        <f>IFERROR(I151*1.1,"")</f>
        <v>1148.8023360000002</v>
      </c>
      <c r="M151" s="126" t="s">
        <v>372</v>
      </c>
      <c r="Q151" s="105" t="s">
        <v>372</v>
      </c>
      <c r="R151" s="147"/>
      <c r="S151" s="148">
        <f>IFERROR(VLOOKUP(B151,'Customer Details'!$A$6:$C$14,3,FALSE),"")</f>
        <v>0</v>
      </c>
    </row>
    <row r="152" spans="1:19" ht="12" customHeight="1" x14ac:dyDescent="0.35">
      <c r="A152" s="145">
        <v>1166002</v>
      </c>
      <c r="B152" s="101" t="s">
        <v>108</v>
      </c>
      <c r="C152" s="145">
        <v>1166002</v>
      </c>
      <c r="D152" s="146" t="s">
        <v>60</v>
      </c>
      <c r="E152" s="147">
        <v>1</v>
      </c>
      <c r="F152" s="103" t="s">
        <v>539</v>
      </c>
      <c r="G152" s="124">
        <v>1197.4555200000002</v>
      </c>
      <c r="H152" s="154">
        <f>G152*1.1</f>
        <v>1317.2010720000003</v>
      </c>
      <c r="I152" s="125">
        <f>IFERROR(G152*(1-S152),"")</f>
        <v>1197.4555200000002</v>
      </c>
      <c r="J152" s="125">
        <f>IFERROR(I152*1.1,"")</f>
        <v>1317.2010720000003</v>
      </c>
      <c r="M152" s="126" t="s">
        <v>372</v>
      </c>
      <c r="Q152" s="105" t="s">
        <v>372</v>
      </c>
      <c r="R152" s="147"/>
      <c r="S152" s="148">
        <f>IFERROR(VLOOKUP(B152,'Customer Details'!$A$6:$C$14,3,FALSE),"")</f>
        <v>0</v>
      </c>
    </row>
    <row r="153" spans="1:19" ht="12" customHeight="1" x14ac:dyDescent="0.35">
      <c r="A153" s="145">
        <v>1167003</v>
      </c>
      <c r="B153" s="101" t="s">
        <v>108</v>
      </c>
      <c r="C153" s="145">
        <v>1167003</v>
      </c>
      <c r="D153" s="146" t="s">
        <v>61</v>
      </c>
      <c r="E153" s="147">
        <v>1</v>
      </c>
      <c r="F153" s="147"/>
      <c r="G153" s="124">
        <v>1244.6407200000001</v>
      </c>
      <c r="H153" s="154">
        <f>G153*1.1</f>
        <v>1369.1047920000003</v>
      </c>
      <c r="I153" s="125">
        <f>IFERROR(G153*(1-S153),"")</f>
        <v>1244.6407200000001</v>
      </c>
      <c r="J153" s="125">
        <f>IFERROR(I153*1.1,"")</f>
        <v>1369.1047920000003</v>
      </c>
      <c r="M153" s="126" t="s">
        <v>372</v>
      </c>
      <c r="Q153" s="105" t="s">
        <v>372</v>
      </c>
      <c r="R153" s="147"/>
      <c r="S153" s="148">
        <f>IFERROR(VLOOKUP(B153,'Customer Details'!$A$6:$C$14,3,FALSE),"")</f>
        <v>0</v>
      </c>
    </row>
    <row r="154" spans="1:19" s="122" customFormat="1" ht="24" customHeight="1" x14ac:dyDescent="0.25">
      <c r="A154" s="111" t="s">
        <v>126</v>
      </c>
      <c r="B154" s="111"/>
      <c r="C154" s="111" t="s">
        <v>126</v>
      </c>
      <c r="D154" s="112"/>
      <c r="E154" s="113"/>
      <c r="F154" s="113"/>
      <c r="G154" s="153"/>
      <c r="H154" s="129"/>
      <c r="I154" s="129"/>
      <c r="J154" s="129"/>
      <c r="K154" s="118"/>
      <c r="L154" s="119"/>
      <c r="M154" s="118"/>
      <c r="N154" s="118"/>
      <c r="O154" s="118"/>
      <c r="P154" s="118" t="s">
        <v>372</v>
      </c>
      <c r="Q154" s="118"/>
      <c r="R154" s="143"/>
      <c r="S154" s="144" t="str">
        <f>IFERROR(VLOOKUP(B154,'Customer Details'!$A$6:$C$14,3,FALSE),"")</f>
        <v/>
      </c>
    </row>
    <row r="155" spans="1:19" ht="12" customHeight="1" x14ac:dyDescent="0.35">
      <c r="A155" s="100">
        <v>1185003</v>
      </c>
      <c r="B155" s="101" t="s">
        <v>108</v>
      </c>
      <c r="C155" s="100">
        <v>1185003</v>
      </c>
      <c r="D155" s="102" t="s">
        <v>303</v>
      </c>
      <c r="E155" s="103">
        <v>1</v>
      </c>
      <c r="F155" s="103" t="s">
        <v>539</v>
      </c>
      <c r="G155" s="124">
        <v>861.91632000000004</v>
      </c>
      <c r="H155" s="150">
        <f>G155*1.1</f>
        <v>948.10795200000007</v>
      </c>
      <c r="I155" s="125">
        <f>IFERROR(G155*(1-S155),"")</f>
        <v>861.91632000000004</v>
      </c>
      <c r="J155" s="125">
        <f>IFERROR(I155*1.1,"")</f>
        <v>948.10795200000007</v>
      </c>
      <c r="P155" s="126" t="s">
        <v>372</v>
      </c>
      <c r="S155" s="106">
        <f>IFERROR(VLOOKUP(B155,'Customer Details'!$A$6:$C$14,3,FALSE),"")</f>
        <v>0</v>
      </c>
    </row>
    <row r="156" spans="1:19" ht="12" customHeight="1" x14ac:dyDescent="0.35">
      <c r="A156" s="100">
        <v>1185011</v>
      </c>
      <c r="B156" s="101" t="s">
        <v>108</v>
      </c>
      <c r="C156" s="100">
        <v>1185011</v>
      </c>
      <c r="D156" s="102" t="s">
        <v>55</v>
      </c>
      <c r="E156" s="103">
        <v>1</v>
      </c>
      <c r="F156" s="103" t="s">
        <v>539</v>
      </c>
      <c r="G156" s="124">
        <v>1064.2884000000001</v>
      </c>
      <c r="H156" s="150">
        <f>G156*1.1</f>
        <v>1170.7172400000002</v>
      </c>
      <c r="I156" s="125">
        <f>IFERROR(G156*(1-S156),"")</f>
        <v>1064.2884000000001</v>
      </c>
      <c r="J156" s="125">
        <f>IFERROR(I156*1.1,"")</f>
        <v>1170.7172400000002</v>
      </c>
      <c r="P156" s="126" t="s">
        <v>372</v>
      </c>
      <c r="S156" s="106">
        <f>IFERROR(VLOOKUP(B156,'Customer Details'!$A$6:$C$14,3,FALSE),"")</f>
        <v>0</v>
      </c>
    </row>
    <row r="157" spans="1:19" s="122" customFormat="1" ht="24" customHeight="1" x14ac:dyDescent="0.25">
      <c r="A157" s="111" t="s">
        <v>271</v>
      </c>
      <c r="B157" s="111"/>
      <c r="C157" s="111" t="s">
        <v>271</v>
      </c>
      <c r="D157" s="112"/>
      <c r="E157" s="113"/>
      <c r="F157" s="113"/>
      <c r="G157" s="153"/>
      <c r="H157" s="129"/>
      <c r="I157" s="129"/>
      <c r="J157" s="129"/>
      <c r="K157" s="118"/>
      <c r="L157" s="119"/>
      <c r="M157" s="118"/>
      <c r="N157" s="118"/>
      <c r="O157" s="118"/>
      <c r="P157" s="118"/>
      <c r="Q157" s="118"/>
      <c r="R157" s="143" t="s">
        <v>372</v>
      </c>
      <c r="S157" s="144" t="str">
        <f>IFERROR(VLOOKUP(B157,'Customer Details'!$A$6:$C$14,3,FALSE),"")</f>
        <v/>
      </c>
    </row>
    <row r="158" spans="1:19" ht="12" customHeight="1" x14ac:dyDescent="0.35">
      <c r="A158" s="102">
        <v>1230000</v>
      </c>
      <c r="B158" s="101" t="s">
        <v>459</v>
      </c>
      <c r="C158" s="102">
        <v>1230000</v>
      </c>
      <c r="D158" s="102" t="s">
        <v>156</v>
      </c>
      <c r="E158" s="103">
        <v>1</v>
      </c>
      <c r="G158" s="124">
        <v>493.87175999999999</v>
      </c>
      <c r="H158" s="150">
        <f>G158*1.1</f>
        <v>543.25893600000006</v>
      </c>
      <c r="I158" s="125">
        <f>IFERROR(G158*(1-S158),"")</f>
        <v>493.87175999999999</v>
      </c>
      <c r="J158" s="125">
        <f>IFERROR(I158*1.1,"")</f>
        <v>543.25893600000006</v>
      </c>
      <c r="R158" s="126" t="s">
        <v>372</v>
      </c>
      <c r="S158" s="106">
        <f>IFERROR(VLOOKUP(B158,'Customer Details'!$A$6:$C$14,3,FALSE),"")</f>
        <v>0</v>
      </c>
    </row>
    <row r="159" spans="1:19" ht="12" customHeight="1" x14ac:dyDescent="0.35">
      <c r="A159" s="102">
        <v>1230002</v>
      </c>
      <c r="B159" s="101" t="s">
        <v>459</v>
      </c>
      <c r="C159" s="102">
        <v>1230002</v>
      </c>
      <c r="D159" s="102" t="s">
        <v>157</v>
      </c>
      <c r="E159" s="103">
        <v>1</v>
      </c>
      <c r="F159" s="103" t="s">
        <v>540</v>
      </c>
      <c r="G159" s="124">
        <v>506.45447999999999</v>
      </c>
      <c r="H159" s="150">
        <f>G159*1.1</f>
        <v>557.09992799999998</v>
      </c>
      <c r="I159" s="125">
        <f>IFERROR(G159*(1-S159),"")</f>
        <v>506.45447999999999</v>
      </c>
      <c r="J159" s="125">
        <f>IFERROR(I159*1.1,"")</f>
        <v>557.09992799999998</v>
      </c>
      <c r="R159" s="126" t="s">
        <v>372</v>
      </c>
      <c r="S159" s="106">
        <f>IFERROR(VLOOKUP(B159,'Customer Details'!$A$6:$C$14,3,FALSE),"")</f>
        <v>0</v>
      </c>
    </row>
    <row r="160" spans="1:19" ht="12" customHeight="1" x14ac:dyDescent="0.35">
      <c r="A160" s="102">
        <v>1230001</v>
      </c>
      <c r="B160" s="101" t="s">
        <v>459</v>
      </c>
      <c r="C160" s="102">
        <v>1230001</v>
      </c>
      <c r="D160" s="102" t="s">
        <v>158</v>
      </c>
      <c r="E160" s="103">
        <v>1</v>
      </c>
      <c r="G160" s="124">
        <v>609.21336000000008</v>
      </c>
      <c r="H160" s="150">
        <f>G160*1.1</f>
        <v>670.13469600000019</v>
      </c>
      <c r="I160" s="125">
        <f>IFERROR(G160*(1-S160),"")</f>
        <v>609.21336000000008</v>
      </c>
      <c r="J160" s="125">
        <f>IFERROR(I160*1.1,"")</f>
        <v>670.13469600000019</v>
      </c>
      <c r="R160" s="126" t="s">
        <v>372</v>
      </c>
      <c r="S160" s="106">
        <f>IFERROR(VLOOKUP(B160,'Customer Details'!$A$6:$C$14,3,FALSE),"")</f>
        <v>0</v>
      </c>
    </row>
    <row r="161" spans="1:19" ht="12" customHeight="1" x14ac:dyDescent="0.35">
      <c r="A161" s="102">
        <v>1230003</v>
      </c>
      <c r="B161" s="101" t="s">
        <v>459</v>
      </c>
      <c r="C161" s="102">
        <v>1230003</v>
      </c>
      <c r="D161" s="102" t="s">
        <v>159</v>
      </c>
      <c r="E161" s="103">
        <v>1</v>
      </c>
      <c r="F161" s="103" t="s">
        <v>539</v>
      </c>
      <c r="G161" s="124">
        <v>621.79608000000007</v>
      </c>
      <c r="H161" s="150">
        <f>G161*1.1</f>
        <v>683.9756880000001</v>
      </c>
      <c r="I161" s="125">
        <f>IFERROR(G161*(1-S161),"")</f>
        <v>621.79608000000007</v>
      </c>
      <c r="J161" s="125">
        <f>IFERROR(I161*1.1,"")</f>
        <v>683.9756880000001</v>
      </c>
      <c r="R161" s="126" t="s">
        <v>372</v>
      </c>
      <c r="S161" s="106">
        <f>IFERROR(VLOOKUP(B161,'Customer Details'!$A$6:$C$14,3,FALSE),"")</f>
        <v>0</v>
      </c>
    </row>
    <row r="162" spans="1:19" s="122" customFormat="1" ht="24" customHeight="1" x14ac:dyDescent="0.25">
      <c r="A162" s="111" t="s">
        <v>296</v>
      </c>
      <c r="B162" s="111"/>
      <c r="C162" s="111" t="s">
        <v>296</v>
      </c>
      <c r="D162" s="112"/>
      <c r="E162" s="113"/>
      <c r="F162" s="113"/>
      <c r="G162" s="153"/>
      <c r="H162" s="129"/>
      <c r="I162" s="129"/>
      <c r="J162" s="129"/>
      <c r="K162" s="118"/>
      <c r="L162" s="119"/>
      <c r="M162" s="118"/>
      <c r="N162" s="118"/>
      <c r="O162" s="118"/>
      <c r="P162" s="118"/>
      <c r="Q162" s="118"/>
      <c r="R162" s="143" t="s">
        <v>372</v>
      </c>
      <c r="S162" s="144" t="str">
        <f>IFERROR(VLOOKUP(B162,'Customer Details'!$A$6:$C$14,3,FALSE),"")</f>
        <v/>
      </c>
    </row>
    <row r="163" spans="1:19" ht="12" customHeight="1" x14ac:dyDescent="0.35">
      <c r="A163" s="102">
        <v>1230030</v>
      </c>
      <c r="B163" s="101" t="s">
        <v>459</v>
      </c>
      <c r="C163" s="102">
        <v>1230030</v>
      </c>
      <c r="D163" s="102" t="s">
        <v>514</v>
      </c>
      <c r="E163" s="103">
        <v>1</v>
      </c>
      <c r="G163" s="124">
        <v>686.80680000000007</v>
      </c>
      <c r="H163" s="150">
        <f>G163*1.1</f>
        <v>755.48748000000012</v>
      </c>
      <c r="I163" s="125">
        <f>IFERROR(G163*(1-S163),"")</f>
        <v>686.80680000000007</v>
      </c>
      <c r="J163" s="125">
        <f>IFERROR(I163*1.1,"")</f>
        <v>755.48748000000012</v>
      </c>
      <c r="R163" s="126" t="s">
        <v>372</v>
      </c>
      <c r="S163" s="106">
        <f>IFERROR(VLOOKUP(B163,'Customer Details'!$A$6:$C$14,3,FALSE),"")</f>
        <v>0</v>
      </c>
    </row>
    <row r="164" spans="1:19" ht="12" customHeight="1" x14ac:dyDescent="0.35">
      <c r="A164" s="102">
        <v>1230031</v>
      </c>
      <c r="B164" s="101" t="s">
        <v>459</v>
      </c>
      <c r="C164" s="102">
        <v>1230031</v>
      </c>
      <c r="D164" s="102" t="s">
        <v>4</v>
      </c>
      <c r="E164" s="103">
        <v>1</v>
      </c>
      <c r="G164" s="124">
        <v>810.53688</v>
      </c>
      <c r="H164" s="150">
        <f>G164*1.1</f>
        <v>891.59056800000008</v>
      </c>
      <c r="I164" s="125">
        <f>IFERROR(G164*(1-S164),"")</f>
        <v>810.53688</v>
      </c>
      <c r="J164" s="125">
        <f>IFERROR(I164*1.1,"")</f>
        <v>891.59056800000008</v>
      </c>
      <c r="R164" s="126" t="s">
        <v>372</v>
      </c>
      <c r="S164" s="106">
        <f>IFERROR(VLOOKUP(B164,'Customer Details'!$A$6:$C$14,3,FALSE),"")</f>
        <v>0</v>
      </c>
    </row>
    <row r="165" spans="1:19" s="122" customFormat="1" ht="24" customHeight="1" x14ac:dyDescent="0.25">
      <c r="A165" s="111" t="s">
        <v>308</v>
      </c>
      <c r="B165" s="111"/>
      <c r="C165" s="111" t="s">
        <v>308</v>
      </c>
      <c r="D165" s="112"/>
      <c r="E165" s="113"/>
      <c r="F165" s="113"/>
      <c r="G165" s="153"/>
      <c r="H165" s="129"/>
      <c r="I165" s="129"/>
      <c r="J165" s="129"/>
      <c r="K165" s="118"/>
      <c r="L165" s="119"/>
      <c r="M165" s="118"/>
      <c r="N165" s="118"/>
      <c r="O165" s="118"/>
      <c r="P165" s="118"/>
      <c r="Q165" s="118"/>
      <c r="R165" s="143"/>
      <c r="S165" s="144" t="str">
        <f>IFERROR(VLOOKUP(B165,'Customer Details'!$A$6:$C$14,3,FALSE),"")</f>
        <v/>
      </c>
    </row>
    <row r="166" spans="1:19" ht="12" customHeight="1" x14ac:dyDescent="0.35">
      <c r="A166" s="102">
        <v>1210291</v>
      </c>
      <c r="B166" s="101" t="s">
        <v>108</v>
      </c>
      <c r="C166" s="102">
        <v>1210291</v>
      </c>
      <c r="D166" s="102" t="s">
        <v>309</v>
      </c>
      <c r="E166" s="103">
        <v>1</v>
      </c>
      <c r="F166" s="103" t="s">
        <v>539</v>
      </c>
      <c r="G166" s="124">
        <v>365.94743999999997</v>
      </c>
      <c r="H166" s="150">
        <f>G166*1.1</f>
        <v>402.54218400000002</v>
      </c>
      <c r="I166" s="125">
        <f>IFERROR(G166*(1-S166),"")</f>
        <v>365.94743999999997</v>
      </c>
      <c r="J166" s="125">
        <f>IFERROR(I166*1.1,"")</f>
        <v>402.54218400000002</v>
      </c>
      <c r="O166" s="105" t="s">
        <v>372</v>
      </c>
      <c r="R166" s="126"/>
      <c r="S166" s="106">
        <f>IFERROR(VLOOKUP(B166,'Customer Details'!$A$6:$C$14,3,FALSE),"")</f>
        <v>0</v>
      </c>
    </row>
    <row r="167" spans="1:19" ht="12" customHeight="1" x14ac:dyDescent="0.35">
      <c r="A167" s="102">
        <v>1210292</v>
      </c>
      <c r="B167" s="101" t="s">
        <v>108</v>
      </c>
      <c r="C167" s="102">
        <v>1210292</v>
      </c>
      <c r="D167" s="102" t="s">
        <v>310</v>
      </c>
      <c r="E167" s="103">
        <v>1</v>
      </c>
      <c r="F167" s="103" t="s">
        <v>539</v>
      </c>
      <c r="G167" s="124">
        <v>411.03552000000002</v>
      </c>
      <c r="H167" s="150">
        <f>G167*1.1</f>
        <v>452.13907200000006</v>
      </c>
      <c r="I167" s="125">
        <f>IFERROR(G167*(1-S167),"")</f>
        <v>411.03552000000002</v>
      </c>
      <c r="J167" s="125">
        <f>IFERROR(I167*1.1,"")</f>
        <v>452.13907200000006</v>
      </c>
      <c r="O167" s="105" t="s">
        <v>372</v>
      </c>
      <c r="R167" s="126"/>
      <c r="S167" s="106">
        <f>IFERROR(VLOOKUP(B167,'Customer Details'!$A$6:$C$14,3,FALSE),"")</f>
        <v>0</v>
      </c>
    </row>
    <row r="168" spans="1:19" ht="12" customHeight="1" x14ac:dyDescent="0.35">
      <c r="A168" s="102">
        <v>1210293</v>
      </c>
      <c r="B168" s="101" t="s">
        <v>108</v>
      </c>
      <c r="C168" s="102">
        <v>1210293</v>
      </c>
      <c r="D168" s="102" t="s">
        <v>311</v>
      </c>
      <c r="E168" s="103">
        <v>1</v>
      </c>
      <c r="F168" s="103" t="s">
        <v>540</v>
      </c>
      <c r="G168" s="124">
        <v>462.41496000000001</v>
      </c>
      <c r="H168" s="150">
        <f>G168*1.1</f>
        <v>508.65645600000005</v>
      </c>
      <c r="I168" s="125">
        <f>IFERROR(G168*(1-S168),"")</f>
        <v>462.41496000000001</v>
      </c>
      <c r="J168" s="125">
        <f>IFERROR(I168*1.1,"")</f>
        <v>508.65645600000005</v>
      </c>
      <c r="O168" s="105" t="s">
        <v>372</v>
      </c>
      <c r="R168" s="126"/>
      <c r="S168" s="106">
        <f>IFERROR(VLOOKUP(B168,'Customer Details'!$A$6:$C$14,3,FALSE),"")</f>
        <v>0</v>
      </c>
    </row>
    <row r="169" spans="1:19" s="122" customFormat="1" ht="24" customHeight="1" x14ac:dyDescent="0.25">
      <c r="A169" s="111" t="s">
        <v>12</v>
      </c>
      <c r="B169" s="111"/>
      <c r="C169" s="111" t="s">
        <v>12</v>
      </c>
      <c r="D169" s="112"/>
      <c r="E169" s="113"/>
      <c r="F169" s="113"/>
      <c r="G169" s="153"/>
      <c r="H169" s="129"/>
      <c r="I169" s="129"/>
      <c r="J169" s="129"/>
      <c r="K169" s="118"/>
      <c r="L169" s="119"/>
      <c r="M169" s="118"/>
      <c r="N169" s="118"/>
      <c r="O169" s="118"/>
      <c r="P169" s="118"/>
      <c r="Q169" s="118"/>
      <c r="R169" s="143"/>
      <c r="S169" s="144" t="str">
        <f>IFERROR(VLOOKUP(B169,'Customer Details'!$A$6:$C$14,3,FALSE),"")</f>
        <v/>
      </c>
    </row>
    <row r="170" spans="1:19" ht="12" customHeight="1" x14ac:dyDescent="0.35">
      <c r="A170" s="102">
        <v>1210375</v>
      </c>
      <c r="B170" s="101" t="s">
        <v>108</v>
      </c>
      <c r="C170" s="102">
        <v>1210375</v>
      </c>
      <c r="D170" s="102" t="s">
        <v>13</v>
      </c>
      <c r="E170" s="103">
        <v>1</v>
      </c>
      <c r="F170" s="103" t="s">
        <v>539</v>
      </c>
      <c r="G170" s="124">
        <v>619.69896000000006</v>
      </c>
      <c r="H170" s="150">
        <f>G170*1.1</f>
        <v>681.66885600000012</v>
      </c>
      <c r="I170" s="125">
        <f>IFERROR(G170*(1-S170),"")</f>
        <v>619.69896000000006</v>
      </c>
      <c r="J170" s="125">
        <f>IFERROR(I170*1.1,"")</f>
        <v>681.66885600000012</v>
      </c>
      <c r="O170" s="105" t="s">
        <v>372</v>
      </c>
      <c r="R170" s="126"/>
      <c r="S170" s="106">
        <f>IFERROR(VLOOKUP(B170,'Customer Details'!$A$6:$C$14,3,FALSE),"")</f>
        <v>0</v>
      </c>
    </row>
    <row r="171" spans="1:19" ht="12" customHeight="1" x14ac:dyDescent="0.35">
      <c r="A171" s="102">
        <v>1210376</v>
      </c>
      <c r="B171" s="101" t="s">
        <v>108</v>
      </c>
      <c r="C171" s="102">
        <v>1210376</v>
      </c>
      <c r="D171" s="102" t="s">
        <v>14</v>
      </c>
      <c r="E171" s="103">
        <v>1</v>
      </c>
      <c r="F171" s="103" t="s">
        <v>539</v>
      </c>
      <c r="G171" s="124">
        <v>642.76728000000003</v>
      </c>
      <c r="H171" s="150">
        <f>G171*1.1</f>
        <v>707.04400800000008</v>
      </c>
      <c r="I171" s="125">
        <f>IFERROR(G171*(1-S171),"")</f>
        <v>642.76728000000003</v>
      </c>
      <c r="J171" s="125">
        <f>IFERROR(I171*1.1,"")</f>
        <v>707.04400800000008</v>
      </c>
      <c r="O171" s="105" t="s">
        <v>372</v>
      </c>
      <c r="R171" s="126"/>
      <c r="S171" s="106">
        <f>IFERROR(VLOOKUP(B171,'Customer Details'!$A$6:$C$14,3,FALSE),"")</f>
        <v>0</v>
      </c>
    </row>
    <row r="172" spans="1:19" ht="12" customHeight="1" x14ac:dyDescent="0.35">
      <c r="A172" s="102">
        <v>1210377</v>
      </c>
      <c r="B172" s="101" t="s">
        <v>108</v>
      </c>
      <c r="C172" s="102">
        <v>1210377</v>
      </c>
      <c r="D172" s="102" t="s">
        <v>15</v>
      </c>
      <c r="E172" s="103">
        <v>1</v>
      </c>
      <c r="F172" s="103" t="s">
        <v>539</v>
      </c>
      <c r="G172" s="124">
        <v>663.7384800000001</v>
      </c>
      <c r="H172" s="150">
        <f>G172*1.1</f>
        <v>730.11232800000016</v>
      </c>
      <c r="I172" s="125">
        <f>IFERROR(G172*(1-S172),"")</f>
        <v>663.7384800000001</v>
      </c>
      <c r="J172" s="125">
        <f>IFERROR(I172*1.1,"")</f>
        <v>730.11232800000016</v>
      </c>
      <c r="O172" s="105" t="s">
        <v>372</v>
      </c>
      <c r="R172" s="126"/>
      <c r="S172" s="106">
        <f>IFERROR(VLOOKUP(B172,'Customer Details'!$A$6:$C$14,3,FALSE),"")</f>
        <v>0</v>
      </c>
    </row>
    <row r="173" spans="1:19" s="123" customFormat="1" ht="12" customHeight="1" x14ac:dyDescent="0.35">
      <c r="A173" s="102"/>
      <c r="C173" s="102"/>
      <c r="D173" s="102"/>
      <c r="E173" s="103"/>
      <c r="F173" s="103"/>
      <c r="G173" s="103"/>
      <c r="H173" s="158"/>
      <c r="I173" s="158"/>
      <c r="J173" s="158"/>
      <c r="K173" s="105"/>
      <c r="L173" s="105"/>
      <c r="M173" s="105"/>
      <c r="N173" s="105"/>
      <c r="O173" s="105"/>
      <c r="P173" s="105"/>
      <c r="Q173" s="105"/>
      <c r="R173" s="103"/>
      <c r="S173" s="106"/>
    </row>
    <row r="175" spans="1:19" x14ac:dyDescent="0.35">
      <c r="B175" s="159" t="s">
        <v>484</v>
      </c>
    </row>
    <row r="176" spans="1:19" x14ac:dyDescent="0.35">
      <c r="B176" s="160" t="s">
        <v>8</v>
      </c>
    </row>
    <row r="178" spans="1:12" x14ac:dyDescent="0.35">
      <c r="A178" s="101"/>
      <c r="B178" s="334" t="s">
        <v>547</v>
      </c>
      <c r="C178" s="334"/>
      <c r="D178" s="334"/>
    </row>
    <row r="179" spans="1:12" x14ac:dyDescent="0.35">
      <c r="A179" s="101"/>
      <c r="B179" s="334" t="s">
        <v>548</v>
      </c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</row>
  </sheetData>
  <sheetProtection algorithmName="SHA-512" hashValue="tBCoBujxi1XXouOFiuqfkMBi1teDEg56eiZefFjZ9vRTpN8KPsbi/OoLqWDmwhYWC5o7KB59xitmkGOPfJ/G2w==" saltValue="k3FKeUNK7/zDJiDbaz7nug==" spinCount="100000" sheet="1" formatCells="0" autoFilter="0"/>
  <autoFilter ref="B3:S172" xr:uid="{00000000-0009-0000-0000-000002000000}"/>
  <mergeCells count="22">
    <mergeCell ref="S17:S18"/>
    <mergeCell ref="C17:D18"/>
    <mergeCell ref="B99:B100"/>
    <mergeCell ref="C99:D100"/>
    <mergeCell ref="K17:K18"/>
    <mergeCell ref="L17:L18"/>
    <mergeCell ref="M17:M18"/>
    <mergeCell ref="N17:N18"/>
    <mergeCell ref="O17:O18"/>
    <mergeCell ref="P17:P18"/>
    <mergeCell ref="I17:I18"/>
    <mergeCell ref="H17:H18"/>
    <mergeCell ref="B178:D178"/>
    <mergeCell ref="B179:L179"/>
    <mergeCell ref="Q17:Q18"/>
    <mergeCell ref="R17:R18"/>
    <mergeCell ref="B17:B18"/>
    <mergeCell ref="B106:B107"/>
    <mergeCell ref="C106:D107"/>
    <mergeCell ref="J17:J18"/>
    <mergeCell ref="E17:E18"/>
    <mergeCell ref="F17:F18"/>
  </mergeCells>
  <phoneticPr fontId="0" type="noConversion"/>
  <pageMargins left="0.70866141732283472" right="0.70866141732283472" top="0.19685039370078741" bottom="0.74803149606299213" header="0.31496062992125984" footer="0.31496062992125984"/>
  <pageSetup paperSize="9" scale="66" fitToHeight="0" orientation="landscape" horizontalDpi="4294967292" verticalDpi="4294967292" r:id="rId1"/>
  <headerFooter alignWithMargins="0">
    <oddFooter>Page &amp;P&amp;RSomfy RRP Pricelist August 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184"/>
  <sheetViews>
    <sheetView zoomScaleNormal="100" workbookViewId="0">
      <pane xSplit="4" ySplit="3" topLeftCell="E151" activePane="bottomRight" state="frozen"/>
      <selection activeCell="B7" sqref="B7"/>
      <selection pane="topRight" activeCell="B7" sqref="B7"/>
      <selection pane="bottomLeft" activeCell="B7" sqref="B7"/>
      <selection pane="bottomRight" activeCell="D162" sqref="D162"/>
    </sheetView>
  </sheetViews>
  <sheetFormatPr defaultColWidth="7.1796875" defaultRowHeight="11.5" x14ac:dyDescent="0.25"/>
  <cols>
    <col min="1" max="1" width="11" style="100" hidden="1" customWidth="1"/>
    <col min="2" max="2" width="7.1796875" style="103"/>
    <col min="3" max="3" width="11" style="100" customWidth="1"/>
    <col min="4" max="4" width="76.81640625" style="102" customWidth="1"/>
    <col min="5" max="6" width="7.7265625" style="103" customWidth="1"/>
    <col min="7" max="10" width="9.7265625" style="101" customWidth="1"/>
    <col min="11" max="11" width="7.7265625" style="101" customWidth="1"/>
    <col min="12" max="12" width="7.7265625" style="189" customWidth="1"/>
    <col min="13" max="18" width="7.7265625" style="101" customWidth="1"/>
    <col min="19" max="19" width="8.1796875" style="205" customWidth="1"/>
    <col min="20" max="16384" width="7.1796875" style="101"/>
  </cols>
  <sheetData>
    <row r="1" spans="1:19" s="168" customFormat="1" ht="65.5" customHeight="1" x14ac:dyDescent="0.35">
      <c r="A1" s="161"/>
      <c r="B1" s="162"/>
      <c r="C1" s="161"/>
      <c r="D1" s="163"/>
      <c r="E1" s="162"/>
      <c r="F1" s="162"/>
      <c r="G1" s="164"/>
      <c r="H1" s="165"/>
      <c r="I1" s="165"/>
      <c r="J1" s="165"/>
      <c r="K1" s="166"/>
      <c r="L1" s="166"/>
      <c r="M1" s="163"/>
      <c r="N1" s="166"/>
      <c r="O1" s="166"/>
      <c r="P1" s="166"/>
      <c r="Q1" s="166"/>
      <c r="R1" s="162"/>
      <c r="S1" s="167"/>
    </row>
    <row r="2" spans="1:19" ht="17.5" x14ac:dyDescent="0.35">
      <c r="D2" s="169"/>
      <c r="G2" s="170"/>
      <c r="H2" s="104"/>
      <c r="I2" s="104"/>
      <c r="J2" s="104"/>
      <c r="K2" s="105"/>
      <c r="L2" s="105"/>
      <c r="M2" s="169"/>
      <c r="N2" s="105"/>
      <c r="O2" s="105"/>
      <c r="P2" s="105"/>
      <c r="Q2" s="105"/>
      <c r="R2" s="103"/>
      <c r="S2" s="106"/>
    </row>
    <row r="3" spans="1:19" s="110" customFormat="1" ht="43.5" customHeight="1" x14ac:dyDescent="0.25">
      <c r="A3" s="107" t="s">
        <v>375</v>
      </c>
      <c r="B3" s="107" t="s">
        <v>387</v>
      </c>
      <c r="C3" s="107" t="s">
        <v>375</v>
      </c>
      <c r="D3" s="107" t="s">
        <v>376</v>
      </c>
      <c r="E3" s="107" t="s">
        <v>362</v>
      </c>
      <c r="F3" s="107" t="s">
        <v>538</v>
      </c>
      <c r="G3" s="108" t="s">
        <v>660</v>
      </c>
      <c r="H3" s="107" t="s">
        <v>661</v>
      </c>
      <c r="I3" s="107" t="str">
        <f>'Customer Details'!$C2&amp;" Buy Price(ex GST)"</f>
        <v xml:space="preserve"> Buy Price(ex GST)</v>
      </c>
      <c r="J3" s="107" t="str">
        <f>'Customer Details'!$C2&amp;" Buy Price(inc GST)"</f>
        <v xml:space="preserve"> Buy Price(inc GST)</v>
      </c>
      <c r="K3" s="107" t="s">
        <v>365</v>
      </c>
      <c r="L3" s="107" t="s">
        <v>366</v>
      </c>
      <c r="M3" s="107" t="s">
        <v>367</v>
      </c>
      <c r="N3" s="107" t="s">
        <v>374</v>
      </c>
      <c r="O3" s="107" t="s">
        <v>368</v>
      </c>
      <c r="P3" s="107" t="s">
        <v>369</v>
      </c>
      <c r="Q3" s="107" t="s">
        <v>370</v>
      </c>
      <c r="R3" s="107" t="s">
        <v>371</v>
      </c>
      <c r="S3" s="109" t="s">
        <v>443</v>
      </c>
    </row>
    <row r="4" spans="1:19" s="180" customFormat="1" ht="24" customHeight="1" x14ac:dyDescent="0.25">
      <c r="A4" s="171" t="s">
        <v>515</v>
      </c>
      <c r="B4" s="171"/>
      <c r="C4" s="171" t="s">
        <v>515</v>
      </c>
      <c r="D4" s="172"/>
      <c r="E4" s="173"/>
      <c r="F4" s="173"/>
      <c r="G4" s="174"/>
      <c r="H4" s="175"/>
      <c r="I4" s="176"/>
      <c r="J4" s="177"/>
      <c r="K4" s="178"/>
      <c r="L4" s="178"/>
      <c r="M4" s="178"/>
      <c r="N4" s="178"/>
      <c r="O4" s="178"/>
      <c r="P4" s="178"/>
      <c r="Q4" s="178"/>
      <c r="R4" s="178"/>
      <c r="S4" s="179"/>
    </row>
    <row r="5" spans="1:19" ht="12" customHeight="1" x14ac:dyDescent="0.25">
      <c r="A5" s="100">
        <v>1811591</v>
      </c>
      <c r="B5" s="103" t="s">
        <v>442</v>
      </c>
      <c r="C5" s="100">
        <v>1811591</v>
      </c>
      <c r="D5" s="102" t="s">
        <v>537</v>
      </c>
      <c r="E5" s="103">
        <v>1</v>
      </c>
      <c r="G5" s="133">
        <v>324.00504000000001</v>
      </c>
      <c r="H5" s="133">
        <v>356.40554400000002</v>
      </c>
      <c r="I5" s="133">
        <f>IFERROR(G5*(1-S5),"")</f>
        <v>324.00504000000001</v>
      </c>
      <c r="J5" s="133">
        <f>IFERROR(I5*1.1,"")</f>
        <v>356.40554400000002</v>
      </c>
      <c r="K5" s="126" t="s">
        <v>372</v>
      </c>
      <c r="L5" s="126" t="s">
        <v>372</v>
      </c>
      <c r="M5" s="126" t="s">
        <v>372</v>
      </c>
      <c r="N5" s="126" t="s">
        <v>372</v>
      </c>
      <c r="O5" s="126" t="s">
        <v>372</v>
      </c>
      <c r="P5" s="126" t="s">
        <v>372</v>
      </c>
      <c r="Q5" s="126" t="s">
        <v>372</v>
      </c>
      <c r="R5" s="126" t="s">
        <v>372</v>
      </c>
      <c r="S5" s="181">
        <f>IFERROR(VLOOKUP(B5,'Customer Details'!$A$6:$C$13,3,FALSE),"")</f>
        <v>0</v>
      </c>
    </row>
    <row r="6" spans="1:19" s="180" customFormat="1" ht="24" customHeight="1" x14ac:dyDescent="0.25">
      <c r="A6" s="171" t="s">
        <v>518</v>
      </c>
      <c r="B6" s="182"/>
      <c r="C6" s="171" t="s">
        <v>518</v>
      </c>
      <c r="D6" s="172"/>
      <c r="E6" s="173"/>
      <c r="F6" s="173"/>
      <c r="G6" s="175"/>
      <c r="H6" s="175"/>
      <c r="I6" s="176"/>
      <c r="J6" s="177"/>
      <c r="K6" s="178"/>
      <c r="L6" s="178"/>
      <c r="M6" s="178"/>
      <c r="N6" s="178"/>
      <c r="O6" s="178"/>
      <c r="P6" s="178"/>
      <c r="Q6" s="178"/>
      <c r="R6" s="178"/>
      <c r="S6" s="179"/>
    </row>
    <row r="7" spans="1:19" s="123" customFormat="1" ht="12" customHeight="1" x14ac:dyDescent="0.25">
      <c r="A7" s="100">
        <v>1800459</v>
      </c>
      <c r="B7" s="183" t="s">
        <v>442</v>
      </c>
      <c r="C7" s="100">
        <v>1800459</v>
      </c>
      <c r="D7" s="102" t="s">
        <v>499</v>
      </c>
      <c r="E7" s="103">
        <v>1</v>
      </c>
      <c r="F7" s="103"/>
      <c r="G7" s="133">
        <v>95.418959999999998</v>
      </c>
      <c r="H7" s="133">
        <v>104.96085600000001</v>
      </c>
      <c r="I7" s="184">
        <f>IFERROR(G7*(1-S7),"")</f>
        <v>95.418959999999998</v>
      </c>
      <c r="J7" s="184">
        <f>IFERROR(I7*1.1,"")</f>
        <v>104.96085600000001</v>
      </c>
      <c r="K7" s="126" t="s">
        <v>372</v>
      </c>
      <c r="L7" s="126" t="s">
        <v>372</v>
      </c>
      <c r="M7" s="126" t="s">
        <v>372</v>
      </c>
      <c r="N7" s="126" t="s">
        <v>372</v>
      </c>
      <c r="O7" s="126" t="s">
        <v>372</v>
      </c>
      <c r="P7" s="126" t="s">
        <v>372</v>
      </c>
      <c r="Q7" s="126" t="s">
        <v>372</v>
      </c>
      <c r="R7" s="126" t="s">
        <v>372</v>
      </c>
      <c r="S7" s="181">
        <f>IFERROR(VLOOKUP(B7,'Customer Details'!$A$6:$C$13,3,FALSE),"")</f>
        <v>0</v>
      </c>
    </row>
    <row r="8" spans="1:19" s="123" customFormat="1" ht="12" customHeight="1" x14ac:dyDescent="0.25">
      <c r="A8" s="100">
        <v>1800460</v>
      </c>
      <c r="B8" s="183" t="s">
        <v>442</v>
      </c>
      <c r="C8" s="100">
        <v>1800460</v>
      </c>
      <c r="D8" s="102" t="s">
        <v>500</v>
      </c>
      <c r="E8" s="103">
        <v>1</v>
      </c>
      <c r="F8" s="103"/>
      <c r="G8" s="133">
        <v>95.418959999999998</v>
      </c>
      <c r="H8" s="133">
        <v>104.96085600000001</v>
      </c>
      <c r="I8" s="184">
        <f>IFERROR(G8*(1-S8),"")</f>
        <v>95.418959999999998</v>
      </c>
      <c r="J8" s="184">
        <f>IFERROR(I8*1.1,"")</f>
        <v>104.96085600000001</v>
      </c>
      <c r="K8" s="126" t="s">
        <v>372</v>
      </c>
      <c r="L8" s="126" t="s">
        <v>372</v>
      </c>
      <c r="M8" s="126" t="s">
        <v>372</v>
      </c>
      <c r="N8" s="126" t="s">
        <v>372</v>
      </c>
      <c r="O8" s="126" t="s">
        <v>372</v>
      </c>
      <c r="P8" s="126" t="s">
        <v>372</v>
      </c>
      <c r="Q8" s="126" t="s">
        <v>372</v>
      </c>
      <c r="R8" s="126" t="s">
        <v>372</v>
      </c>
      <c r="S8" s="181">
        <f>IFERROR(VLOOKUP(B8,'Customer Details'!$A$6:$C$13,3,FALSE),"")</f>
        <v>0</v>
      </c>
    </row>
    <row r="9" spans="1:19" s="123" customFormat="1" ht="12" customHeight="1" x14ac:dyDescent="0.25">
      <c r="A9" s="100">
        <v>1811431</v>
      </c>
      <c r="B9" s="183" t="s">
        <v>442</v>
      </c>
      <c r="C9" s="100">
        <v>1811431</v>
      </c>
      <c r="D9" s="102" t="s">
        <v>501</v>
      </c>
      <c r="E9" s="103">
        <v>1</v>
      </c>
      <c r="F9" s="103"/>
      <c r="G9" s="133">
        <v>95.418959999999998</v>
      </c>
      <c r="H9" s="133">
        <v>104.96085600000001</v>
      </c>
      <c r="I9" s="184">
        <f>IFERROR(G9*(1-S9),"")</f>
        <v>95.418959999999998</v>
      </c>
      <c r="J9" s="184">
        <f>IFERROR(I9*1.1,"")</f>
        <v>104.96085600000001</v>
      </c>
      <c r="K9" s="126" t="s">
        <v>372</v>
      </c>
      <c r="L9" s="126" t="s">
        <v>372</v>
      </c>
      <c r="M9" s="126" t="s">
        <v>372</v>
      </c>
      <c r="N9" s="126" t="s">
        <v>372</v>
      </c>
      <c r="O9" s="126" t="s">
        <v>372</v>
      </c>
      <c r="P9" s="126" t="s">
        <v>372</v>
      </c>
      <c r="Q9" s="126" t="s">
        <v>372</v>
      </c>
      <c r="R9" s="126" t="s">
        <v>372</v>
      </c>
      <c r="S9" s="181">
        <f>IFERROR(VLOOKUP(B9,'Customer Details'!$A$6:$C$13,3,FALSE),"")</f>
        <v>0</v>
      </c>
    </row>
    <row r="10" spans="1:19" s="123" customFormat="1" ht="12" customHeight="1" x14ac:dyDescent="0.25">
      <c r="A10" s="100">
        <v>1811432</v>
      </c>
      <c r="B10" s="183" t="s">
        <v>442</v>
      </c>
      <c r="C10" s="100">
        <v>1811432</v>
      </c>
      <c r="D10" s="102" t="s">
        <v>502</v>
      </c>
      <c r="E10" s="103">
        <v>1</v>
      </c>
      <c r="F10" s="103"/>
      <c r="G10" s="133">
        <v>95.418959999999998</v>
      </c>
      <c r="H10" s="133">
        <v>104.96085600000001</v>
      </c>
      <c r="I10" s="184">
        <f>IFERROR(G10*(1-S10),"")</f>
        <v>95.418959999999998</v>
      </c>
      <c r="J10" s="184">
        <f>IFERROR(I10*1.1,"")</f>
        <v>104.96085600000001</v>
      </c>
      <c r="K10" s="126" t="s">
        <v>372</v>
      </c>
      <c r="L10" s="126" t="s">
        <v>372</v>
      </c>
      <c r="M10" s="126" t="s">
        <v>372</v>
      </c>
      <c r="N10" s="126" t="s">
        <v>372</v>
      </c>
      <c r="O10" s="126" t="s">
        <v>372</v>
      </c>
      <c r="P10" s="126" t="s">
        <v>372</v>
      </c>
      <c r="Q10" s="126" t="s">
        <v>372</v>
      </c>
      <c r="R10" s="126" t="s">
        <v>372</v>
      </c>
      <c r="S10" s="181">
        <f>IFERROR(VLOOKUP(B10,'Customer Details'!$A$6:$C$13,3,FALSE),"")</f>
        <v>0</v>
      </c>
    </row>
    <row r="11" spans="1:19" s="180" customFormat="1" ht="24" customHeight="1" x14ac:dyDescent="0.25">
      <c r="A11" s="171" t="s">
        <v>519</v>
      </c>
      <c r="B11" s="182"/>
      <c r="C11" s="171" t="s">
        <v>519</v>
      </c>
      <c r="D11" s="172"/>
      <c r="E11" s="173"/>
      <c r="F11" s="173"/>
      <c r="G11" s="175"/>
      <c r="H11" s="175"/>
      <c r="I11" s="175"/>
      <c r="J11" s="175"/>
      <c r="K11" s="178"/>
      <c r="L11" s="178"/>
      <c r="M11" s="178"/>
      <c r="N11" s="178"/>
      <c r="O11" s="178"/>
      <c r="P11" s="178"/>
      <c r="Q11" s="178"/>
      <c r="R11" s="178"/>
      <c r="S11" s="178" t="str">
        <f>IFERROR(VLOOKUP(B11,'Customer Details'!$A$6:$C$13,3,FALSE),"")</f>
        <v/>
      </c>
    </row>
    <row r="12" spans="1:19" s="123" customFormat="1" ht="12" customHeight="1" x14ac:dyDescent="0.25">
      <c r="A12" s="100">
        <v>1811418</v>
      </c>
      <c r="B12" s="183" t="s">
        <v>442</v>
      </c>
      <c r="C12" s="100">
        <v>1811418</v>
      </c>
      <c r="D12" s="102" t="s">
        <v>503</v>
      </c>
      <c r="E12" s="103">
        <v>1</v>
      </c>
      <c r="F12" s="103"/>
      <c r="G12" s="133">
        <v>106.95312000000001</v>
      </c>
      <c r="H12" s="133">
        <v>117.64843200000003</v>
      </c>
      <c r="I12" s="184">
        <f>IFERROR(G12*(1-S12),"")</f>
        <v>106.95312000000001</v>
      </c>
      <c r="J12" s="184">
        <f>IFERROR(I12*1.1,"")</f>
        <v>117.64843200000003</v>
      </c>
      <c r="K12" s="126" t="s">
        <v>372</v>
      </c>
      <c r="L12" s="126" t="s">
        <v>372</v>
      </c>
      <c r="M12" s="126" t="s">
        <v>372</v>
      </c>
      <c r="N12" s="126" t="s">
        <v>372</v>
      </c>
      <c r="O12" s="126" t="s">
        <v>372</v>
      </c>
      <c r="P12" s="126" t="s">
        <v>372</v>
      </c>
      <c r="Q12" s="126" t="s">
        <v>372</v>
      </c>
      <c r="R12" s="126" t="s">
        <v>372</v>
      </c>
      <c r="S12" s="181">
        <f>IFERROR(VLOOKUP(B12,'Customer Details'!$A$6:$C$13,3,FALSE),"")</f>
        <v>0</v>
      </c>
    </row>
    <row r="13" spans="1:19" s="123" customFormat="1" ht="12" customHeight="1" x14ac:dyDescent="0.25">
      <c r="A13" s="100">
        <v>1811419</v>
      </c>
      <c r="B13" s="183" t="s">
        <v>442</v>
      </c>
      <c r="C13" s="100">
        <v>1811419</v>
      </c>
      <c r="D13" s="102" t="s">
        <v>504</v>
      </c>
      <c r="E13" s="103">
        <v>1</v>
      </c>
      <c r="F13" s="103"/>
      <c r="G13" s="133">
        <v>106.95312000000001</v>
      </c>
      <c r="H13" s="133">
        <v>117.64843200000003</v>
      </c>
      <c r="I13" s="184">
        <f>IFERROR(G13*(1-S13),"")</f>
        <v>106.95312000000001</v>
      </c>
      <c r="J13" s="184">
        <f>IFERROR(I13*1.1,"")</f>
        <v>117.64843200000003</v>
      </c>
      <c r="K13" s="126" t="s">
        <v>372</v>
      </c>
      <c r="L13" s="126" t="s">
        <v>372</v>
      </c>
      <c r="M13" s="126" t="s">
        <v>372</v>
      </c>
      <c r="N13" s="126" t="s">
        <v>372</v>
      </c>
      <c r="O13" s="126" t="s">
        <v>372</v>
      </c>
      <c r="P13" s="126" t="s">
        <v>372</v>
      </c>
      <c r="Q13" s="126" t="s">
        <v>372</v>
      </c>
      <c r="R13" s="126" t="s">
        <v>372</v>
      </c>
      <c r="S13" s="181">
        <f>IFERROR(VLOOKUP(B13,'Customer Details'!$A$6:$C$13,3,FALSE),"")</f>
        <v>0</v>
      </c>
    </row>
    <row r="14" spans="1:19" s="123" customFormat="1" ht="12" customHeight="1" x14ac:dyDescent="0.25">
      <c r="A14" s="100">
        <v>1811433</v>
      </c>
      <c r="B14" s="183" t="s">
        <v>442</v>
      </c>
      <c r="C14" s="100">
        <v>1811433</v>
      </c>
      <c r="D14" s="102" t="s">
        <v>505</v>
      </c>
      <c r="E14" s="103">
        <v>1</v>
      </c>
      <c r="F14" s="103"/>
      <c r="G14" s="133">
        <v>106.95312000000001</v>
      </c>
      <c r="H14" s="133">
        <v>117.64843200000003</v>
      </c>
      <c r="I14" s="184">
        <f>IFERROR(G14*(1-S14),"")</f>
        <v>106.95312000000001</v>
      </c>
      <c r="J14" s="184">
        <f>IFERROR(I14*1.1,"")</f>
        <v>117.64843200000003</v>
      </c>
      <c r="K14" s="126" t="s">
        <v>372</v>
      </c>
      <c r="L14" s="126" t="s">
        <v>372</v>
      </c>
      <c r="M14" s="126" t="s">
        <v>372</v>
      </c>
      <c r="N14" s="126" t="s">
        <v>372</v>
      </c>
      <c r="O14" s="126" t="s">
        <v>372</v>
      </c>
      <c r="P14" s="126" t="s">
        <v>372</v>
      </c>
      <c r="Q14" s="126" t="s">
        <v>372</v>
      </c>
      <c r="R14" s="126" t="s">
        <v>372</v>
      </c>
      <c r="S14" s="181">
        <f>IFERROR(VLOOKUP(B14,'Customer Details'!$A$6:$C$13,3,FALSE),"")</f>
        <v>0</v>
      </c>
    </row>
    <row r="15" spans="1:19" s="123" customFormat="1" ht="12" customHeight="1" x14ac:dyDescent="0.25">
      <c r="A15" s="100">
        <v>1811434</v>
      </c>
      <c r="B15" s="183" t="s">
        <v>442</v>
      </c>
      <c r="C15" s="100">
        <v>1811434</v>
      </c>
      <c r="D15" s="102" t="s">
        <v>506</v>
      </c>
      <c r="E15" s="103">
        <v>1</v>
      </c>
      <c r="F15" s="103"/>
      <c r="G15" s="133">
        <v>106.95312000000001</v>
      </c>
      <c r="H15" s="133">
        <v>117.64843200000003</v>
      </c>
      <c r="I15" s="184">
        <f>IFERROR(G15*(1-S15),"")</f>
        <v>106.95312000000001</v>
      </c>
      <c r="J15" s="184">
        <f>IFERROR(I15*1.1,"")</f>
        <v>117.64843200000003</v>
      </c>
      <c r="K15" s="126" t="s">
        <v>372</v>
      </c>
      <c r="L15" s="126" t="s">
        <v>372</v>
      </c>
      <c r="M15" s="126" t="s">
        <v>372</v>
      </c>
      <c r="N15" s="126" t="s">
        <v>372</v>
      </c>
      <c r="O15" s="126" t="s">
        <v>372</v>
      </c>
      <c r="P15" s="126" t="s">
        <v>372</v>
      </c>
      <c r="Q15" s="126" t="s">
        <v>372</v>
      </c>
      <c r="R15" s="126" t="s">
        <v>372</v>
      </c>
      <c r="S15" s="181">
        <f>IFERROR(VLOOKUP(B15,'Customer Details'!$A$6:$C$13,3,FALSE),"")</f>
        <v>0</v>
      </c>
    </row>
    <row r="16" spans="1:19" s="180" customFormat="1" ht="24" customHeight="1" x14ac:dyDescent="0.25">
      <c r="A16" s="171" t="s">
        <v>520</v>
      </c>
      <c r="B16" s="182"/>
      <c r="C16" s="171" t="s">
        <v>520</v>
      </c>
      <c r="D16" s="172"/>
      <c r="E16" s="173"/>
      <c r="F16" s="173"/>
      <c r="G16" s="175"/>
      <c r="H16" s="175"/>
      <c r="I16" s="175"/>
      <c r="J16" s="175"/>
      <c r="K16" s="178"/>
      <c r="L16" s="178"/>
      <c r="M16" s="178"/>
      <c r="N16" s="178"/>
      <c r="O16" s="178"/>
      <c r="P16" s="178"/>
      <c r="Q16" s="178"/>
      <c r="R16" s="178"/>
      <c r="S16" s="178" t="str">
        <f>IFERROR(VLOOKUP(B16,'Customer Details'!$A$6:$C$13,3,FALSE),"")</f>
        <v/>
      </c>
    </row>
    <row r="17" spans="1:19" s="123" customFormat="1" ht="12" customHeight="1" x14ac:dyDescent="0.25">
      <c r="A17" s="100">
        <v>1811420</v>
      </c>
      <c r="B17" s="183" t="s">
        <v>442</v>
      </c>
      <c r="C17" s="100">
        <v>1811420</v>
      </c>
      <c r="D17" s="102" t="s">
        <v>507</v>
      </c>
      <c r="E17" s="103">
        <v>1</v>
      </c>
      <c r="F17" s="103"/>
      <c r="G17" s="133">
        <v>143.65272000000002</v>
      </c>
      <c r="H17" s="133">
        <v>158.01799200000002</v>
      </c>
      <c r="I17" s="184">
        <f>IFERROR(G17*(1-S17),"")</f>
        <v>143.65272000000002</v>
      </c>
      <c r="J17" s="184">
        <f>IFERROR(I17*1.1,"")</f>
        <v>158.01799200000002</v>
      </c>
      <c r="K17" s="126" t="s">
        <v>372</v>
      </c>
      <c r="L17" s="126" t="s">
        <v>372</v>
      </c>
      <c r="M17" s="126" t="s">
        <v>372</v>
      </c>
      <c r="N17" s="126" t="s">
        <v>372</v>
      </c>
      <c r="O17" s="126" t="s">
        <v>372</v>
      </c>
      <c r="P17" s="126" t="s">
        <v>372</v>
      </c>
      <c r="Q17" s="126" t="s">
        <v>372</v>
      </c>
      <c r="R17" s="126" t="s">
        <v>372</v>
      </c>
      <c r="S17" s="181">
        <f>IFERROR(VLOOKUP(B17,'Customer Details'!$A$6:$C$13,3,FALSE),"")</f>
        <v>0</v>
      </c>
    </row>
    <row r="18" spans="1:19" s="123" customFormat="1" ht="12" customHeight="1" x14ac:dyDescent="0.25">
      <c r="A18" s="100">
        <v>1811421</v>
      </c>
      <c r="B18" s="183" t="s">
        <v>442</v>
      </c>
      <c r="C18" s="100">
        <v>1811421</v>
      </c>
      <c r="D18" s="102" t="s">
        <v>508</v>
      </c>
      <c r="E18" s="103">
        <v>1</v>
      </c>
      <c r="F18" s="103"/>
      <c r="G18" s="133">
        <v>143.65272000000002</v>
      </c>
      <c r="H18" s="133">
        <v>158.01799200000002</v>
      </c>
      <c r="I18" s="184">
        <f>IFERROR(G18*(1-S18),"")</f>
        <v>143.65272000000002</v>
      </c>
      <c r="J18" s="184">
        <f>IFERROR(I18*1.1,"")</f>
        <v>158.01799200000002</v>
      </c>
      <c r="K18" s="126" t="s">
        <v>372</v>
      </c>
      <c r="L18" s="126" t="s">
        <v>372</v>
      </c>
      <c r="M18" s="126" t="s">
        <v>372</v>
      </c>
      <c r="N18" s="126" t="s">
        <v>372</v>
      </c>
      <c r="O18" s="126" t="s">
        <v>372</v>
      </c>
      <c r="P18" s="126" t="s">
        <v>372</v>
      </c>
      <c r="Q18" s="126" t="s">
        <v>372</v>
      </c>
      <c r="R18" s="126" t="s">
        <v>372</v>
      </c>
      <c r="S18" s="181">
        <f>IFERROR(VLOOKUP(B18,'Customer Details'!$A$6:$C$13,3,FALSE),"")</f>
        <v>0</v>
      </c>
    </row>
    <row r="19" spans="1:19" s="123" customFormat="1" ht="12" customHeight="1" x14ac:dyDescent="0.25">
      <c r="A19" s="100">
        <v>1811435</v>
      </c>
      <c r="B19" s="183" t="s">
        <v>442</v>
      </c>
      <c r="C19" s="100">
        <v>1811435</v>
      </c>
      <c r="D19" s="102" t="s">
        <v>509</v>
      </c>
      <c r="E19" s="103">
        <v>1</v>
      </c>
      <c r="F19" s="103"/>
      <c r="G19" s="133">
        <v>143.65272000000002</v>
      </c>
      <c r="H19" s="133">
        <v>158.01799200000002</v>
      </c>
      <c r="I19" s="184">
        <f>IFERROR(G19*(1-S19),"")</f>
        <v>143.65272000000002</v>
      </c>
      <c r="J19" s="184">
        <f>IFERROR(I19*1.1,"")</f>
        <v>158.01799200000002</v>
      </c>
      <c r="K19" s="126" t="s">
        <v>372</v>
      </c>
      <c r="L19" s="126" t="s">
        <v>372</v>
      </c>
      <c r="M19" s="126" t="s">
        <v>372</v>
      </c>
      <c r="N19" s="126" t="s">
        <v>372</v>
      </c>
      <c r="O19" s="126" t="s">
        <v>372</v>
      </c>
      <c r="P19" s="126" t="s">
        <v>372</v>
      </c>
      <c r="Q19" s="126" t="s">
        <v>372</v>
      </c>
      <c r="R19" s="126" t="s">
        <v>372</v>
      </c>
      <c r="S19" s="181">
        <f>IFERROR(VLOOKUP(B19,'Customer Details'!$A$6:$C$13,3,FALSE),"")</f>
        <v>0</v>
      </c>
    </row>
    <row r="20" spans="1:19" s="123" customFormat="1" ht="12" customHeight="1" x14ac:dyDescent="0.25">
      <c r="A20" s="100">
        <v>1811436</v>
      </c>
      <c r="B20" s="183" t="s">
        <v>442</v>
      </c>
      <c r="C20" s="100">
        <v>1811436</v>
      </c>
      <c r="D20" s="102" t="s">
        <v>510</v>
      </c>
      <c r="E20" s="103">
        <v>1</v>
      </c>
      <c r="F20" s="103"/>
      <c r="G20" s="133">
        <v>143.65272000000002</v>
      </c>
      <c r="H20" s="133">
        <v>158.01799200000002</v>
      </c>
      <c r="I20" s="184">
        <f>IFERROR(G20*(1-S20),"")</f>
        <v>143.65272000000002</v>
      </c>
      <c r="J20" s="184">
        <f>IFERROR(I20*1.1,"")</f>
        <v>158.01799200000002</v>
      </c>
      <c r="K20" s="126" t="s">
        <v>372</v>
      </c>
      <c r="L20" s="126" t="s">
        <v>372</v>
      </c>
      <c r="M20" s="126" t="s">
        <v>372</v>
      </c>
      <c r="N20" s="126" t="s">
        <v>372</v>
      </c>
      <c r="O20" s="126" t="s">
        <v>372</v>
      </c>
      <c r="P20" s="126" t="s">
        <v>372</v>
      </c>
      <c r="Q20" s="126" t="s">
        <v>372</v>
      </c>
      <c r="R20" s="126" t="s">
        <v>372</v>
      </c>
      <c r="S20" s="181">
        <f>IFERROR(VLOOKUP(B20,'Customer Details'!$A$6:$C$13,3,FALSE),"")</f>
        <v>0</v>
      </c>
    </row>
    <row r="21" spans="1:19" s="180" customFormat="1" ht="24" customHeight="1" x14ac:dyDescent="0.25">
      <c r="A21" s="171" t="s">
        <v>526</v>
      </c>
      <c r="B21" s="182"/>
      <c r="C21" s="171" t="s">
        <v>526</v>
      </c>
      <c r="D21" s="172"/>
      <c r="E21" s="173"/>
      <c r="F21" s="173"/>
      <c r="G21" s="175"/>
      <c r="H21" s="175"/>
      <c r="I21" s="175"/>
      <c r="J21" s="175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s="123" customFormat="1" ht="12" customHeight="1" x14ac:dyDescent="0.25">
      <c r="A22" s="100">
        <v>1800462</v>
      </c>
      <c r="B22" s="183" t="s">
        <v>442</v>
      </c>
      <c r="C22" s="100">
        <v>1800462</v>
      </c>
      <c r="D22" s="102" t="s">
        <v>521</v>
      </c>
      <c r="E22" s="103">
        <v>1</v>
      </c>
      <c r="F22" s="103"/>
      <c r="G22" s="133">
        <v>152.0412</v>
      </c>
      <c r="H22" s="133">
        <v>167.24532000000002</v>
      </c>
      <c r="I22" s="184">
        <f>IFERROR(G22*(1-S22),"")</f>
        <v>152.0412</v>
      </c>
      <c r="J22" s="184">
        <f>IFERROR(I22*1.1,"")</f>
        <v>167.24532000000002</v>
      </c>
      <c r="K22" s="126" t="s">
        <v>372</v>
      </c>
      <c r="L22" s="126" t="s">
        <v>372</v>
      </c>
      <c r="M22" s="126" t="s">
        <v>372</v>
      </c>
      <c r="N22" s="126" t="s">
        <v>372</v>
      </c>
      <c r="O22" s="126" t="s">
        <v>372</v>
      </c>
      <c r="P22" s="126" t="s">
        <v>372</v>
      </c>
      <c r="Q22" s="126" t="s">
        <v>372</v>
      </c>
      <c r="R22" s="126" t="s">
        <v>372</v>
      </c>
      <c r="S22" s="181">
        <f>IFERROR(VLOOKUP(B22,'Customer Details'!$A$6:$C$13,3,FALSE),"")</f>
        <v>0</v>
      </c>
    </row>
    <row r="23" spans="1:19" s="123" customFormat="1" ht="12" customHeight="1" x14ac:dyDescent="0.25">
      <c r="A23" s="100">
        <v>1811464</v>
      </c>
      <c r="B23" s="183" t="s">
        <v>442</v>
      </c>
      <c r="C23" s="100">
        <v>1811464</v>
      </c>
      <c r="D23" s="102" t="s">
        <v>522</v>
      </c>
      <c r="E23" s="103">
        <v>1</v>
      </c>
      <c r="F23" s="103"/>
      <c r="G23" s="133">
        <v>180.35231999999999</v>
      </c>
      <c r="H23" s="133">
        <v>198.387552</v>
      </c>
      <c r="I23" s="184">
        <f>IFERROR(G23*(1-S23),"")</f>
        <v>180.35231999999999</v>
      </c>
      <c r="J23" s="184">
        <f>IFERROR(I23*1.1,"")</f>
        <v>198.387552</v>
      </c>
      <c r="K23" s="126" t="s">
        <v>372</v>
      </c>
      <c r="L23" s="126" t="s">
        <v>372</v>
      </c>
      <c r="M23" s="126" t="s">
        <v>372</v>
      </c>
      <c r="N23" s="126" t="s">
        <v>372</v>
      </c>
      <c r="O23" s="126" t="s">
        <v>372</v>
      </c>
      <c r="P23" s="126" t="s">
        <v>372</v>
      </c>
      <c r="Q23" s="126" t="s">
        <v>372</v>
      </c>
      <c r="R23" s="126" t="s">
        <v>372</v>
      </c>
      <c r="S23" s="181">
        <f>IFERROR(VLOOKUP(B23,'Customer Details'!$A$6:$C$13,3,FALSE),"")</f>
        <v>0</v>
      </c>
    </row>
    <row r="24" spans="1:19" s="180" customFormat="1" ht="24" customHeight="1" x14ac:dyDescent="0.25">
      <c r="A24" s="171" t="s">
        <v>603</v>
      </c>
      <c r="B24" s="182"/>
      <c r="C24" s="171" t="s">
        <v>603</v>
      </c>
      <c r="D24" s="172"/>
      <c r="E24" s="173"/>
      <c r="F24" s="173"/>
      <c r="G24" s="175"/>
      <c r="H24" s="175"/>
      <c r="I24" s="175"/>
      <c r="J24" s="175"/>
      <c r="K24" s="178"/>
      <c r="L24" s="178"/>
      <c r="M24" s="178"/>
      <c r="N24" s="178"/>
      <c r="O24" s="178"/>
      <c r="P24" s="178"/>
      <c r="Q24" s="178"/>
      <c r="R24" s="178"/>
      <c r="S24" s="178" t="str">
        <f>IFERROR(VLOOKUP(B24,'Customer Details'!$A$6:$C$13,3,FALSE),"")</f>
        <v/>
      </c>
    </row>
    <row r="25" spans="1:19" s="123" customFormat="1" ht="12" customHeight="1" x14ac:dyDescent="0.25">
      <c r="A25" s="100">
        <v>1800503</v>
      </c>
      <c r="B25" s="183" t="s">
        <v>442</v>
      </c>
      <c r="C25" s="100">
        <v>1800503</v>
      </c>
      <c r="D25" s="102" t="s">
        <v>607</v>
      </c>
      <c r="E25" s="103">
        <v>1</v>
      </c>
      <c r="F25" s="103"/>
      <c r="G25" s="133">
        <v>225.44040000000001</v>
      </c>
      <c r="H25" s="133">
        <v>247.98444000000003</v>
      </c>
      <c r="I25" s="184">
        <f>IFERROR(G25*(1-S25),"")</f>
        <v>225.44040000000001</v>
      </c>
      <c r="J25" s="184">
        <f>IFERROR(I25*1.1,"")</f>
        <v>247.98444000000003</v>
      </c>
      <c r="L25" s="126" t="s">
        <v>372</v>
      </c>
      <c r="M25" s="134"/>
      <c r="O25" s="126" t="s">
        <v>372</v>
      </c>
      <c r="S25" s="185">
        <f>IFERROR(VLOOKUP(B25,'Customer Details'!$A$6:$C$13,3,FALSE),"")</f>
        <v>0</v>
      </c>
    </row>
    <row r="26" spans="1:19" s="180" customFormat="1" ht="24" customHeight="1" x14ac:dyDescent="0.25">
      <c r="A26" s="171" t="s">
        <v>604</v>
      </c>
      <c r="B26" s="182"/>
      <c r="C26" s="171" t="s">
        <v>604</v>
      </c>
      <c r="D26" s="172"/>
      <c r="E26" s="173"/>
      <c r="F26" s="173"/>
      <c r="G26" s="175"/>
      <c r="H26" s="175"/>
      <c r="I26" s="175"/>
      <c r="J26" s="175"/>
      <c r="K26" s="178"/>
      <c r="L26" s="178"/>
      <c r="M26" s="178"/>
      <c r="N26" s="178"/>
      <c r="O26" s="178"/>
      <c r="P26" s="178"/>
      <c r="Q26" s="178"/>
      <c r="R26" s="178"/>
      <c r="S26" s="178" t="str">
        <f>IFERROR(VLOOKUP(B26,'Customer Details'!$A$6:$C$13,3,FALSE),"")</f>
        <v/>
      </c>
    </row>
    <row r="27" spans="1:19" s="123" customFormat="1" ht="12" customHeight="1" x14ac:dyDescent="0.25">
      <c r="A27" s="100">
        <v>1811608</v>
      </c>
      <c r="B27" s="183" t="s">
        <v>442</v>
      </c>
      <c r="C27" s="100">
        <v>1811608</v>
      </c>
      <c r="D27" s="102" t="s">
        <v>608</v>
      </c>
      <c r="E27" s="103">
        <v>1</v>
      </c>
      <c r="F27" s="103"/>
      <c r="G27" s="133">
        <v>168.81816000000001</v>
      </c>
      <c r="H27" s="133">
        <v>185.69997600000002</v>
      </c>
      <c r="I27" s="184">
        <f>IFERROR(G27*(1-S27),"")</f>
        <v>168.81816000000001</v>
      </c>
      <c r="J27" s="184">
        <f>IFERROR(I27*1.1,"")</f>
        <v>185.69997600000002</v>
      </c>
      <c r="L27" s="126" t="s">
        <v>372</v>
      </c>
      <c r="M27" s="134"/>
      <c r="O27" s="126" t="s">
        <v>372</v>
      </c>
      <c r="S27" s="185">
        <f>IFERROR(VLOOKUP(B27,'Customer Details'!$A$6:$C$13,3,FALSE),"")</f>
        <v>0</v>
      </c>
    </row>
    <row r="28" spans="1:19" s="123" customFormat="1" ht="12" customHeight="1" x14ac:dyDescent="0.25">
      <c r="A28" s="100">
        <v>1811609</v>
      </c>
      <c r="B28" s="183" t="s">
        <v>442</v>
      </c>
      <c r="C28" s="100">
        <v>1811609</v>
      </c>
      <c r="D28" s="102" t="s">
        <v>609</v>
      </c>
      <c r="E28" s="103">
        <v>1</v>
      </c>
      <c r="F28" s="103"/>
      <c r="G28" s="133">
        <v>168.81816000000001</v>
      </c>
      <c r="H28" s="133">
        <v>185.69997600000002</v>
      </c>
      <c r="I28" s="184">
        <f>IFERROR(G28*(1-S28),"")</f>
        <v>168.81816000000001</v>
      </c>
      <c r="J28" s="184">
        <f>IFERROR(I28*1.1,"")</f>
        <v>185.69997600000002</v>
      </c>
      <c r="L28" s="126" t="s">
        <v>372</v>
      </c>
      <c r="M28" s="134"/>
      <c r="O28" s="126" t="s">
        <v>372</v>
      </c>
      <c r="S28" s="185">
        <f>IFERROR(VLOOKUP(B28,'Customer Details'!$A$6:$C$13,3,FALSE),"")</f>
        <v>0</v>
      </c>
    </row>
    <row r="29" spans="1:19" s="180" customFormat="1" ht="24" customHeight="1" x14ac:dyDescent="0.25">
      <c r="A29" s="171" t="s">
        <v>605</v>
      </c>
      <c r="B29" s="182"/>
      <c r="C29" s="171" t="s">
        <v>605</v>
      </c>
      <c r="D29" s="172"/>
      <c r="E29" s="173"/>
      <c r="F29" s="173"/>
      <c r="G29" s="175"/>
      <c r="H29" s="175"/>
      <c r="I29" s="175"/>
      <c r="J29" s="175"/>
      <c r="K29" s="178"/>
      <c r="L29" s="178"/>
      <c r="M29" s="178"/>
      <c r="N29" s="178"/>
      <c r="O29" s="178"/>
      <c r="P29" s="178"/>
      <c r="Q29" s="178"/>
      <c r="R29" s="178"/>
      <c r="S29" s="178" t="str">
        <f>IFERROR(VLOOKUP(B29,'Customer Details'!$A$6:$C$13,3,FALSE),"")</f>
        <v/>
      </c>
    </row>
    <row r="30" spans="1:19" s="123" customFormat="1" ht="12" customHeight="1" x14ac:dyDescent="0.25">
      <c r="A30" s="100">
        <v>1811610</v>
      </c>
      <c r="B30" s="183" t="s">
        <v>442</v>
      </c>
      <c r="C30" s="100">
        <v>1811610</v>
      </c>
      <c r="D30" s="102" t="s">
        <v>610</v>
      </c>
      <c r="E30" s="103">
        <v>1</v>
      </c>
      <c r="F30" s="103"/>
      <c r="G30" s="133">
        <v>219.14904000000001</v>
      </c>
      <c r="H30" s="133">
        <v>241.06394400000002</v>
      </c>
      <c r="I30" s="184">
        <f>IFERROR(G30*(1-S30),"")</f>
        <v>219.14904000000001</v>
      </c>
      <c r="J30" s="184">
        <f>IFERROR(I30*1.1,"")</f>
        <v>241.06394400000002</v>
      </c>
      <c r="L30" s="126" t="s">
        <v>372</v>
      </c>
      <c r="M30" s="134"/>
      <c r="O30" s="126" t="s">
        <v>372</v>
      </c>
      <c r="S30" s="185">
        <f>IFERROR(VLOOKUP(B30,'Customer Details'!$A$6:$C$13,3,FALSE),"")</f>
        <v>0</v>
      </c>
    </row>
    <row r="31" spans="1:19" s="123" customFormat="1" ht="12" customHeight="1" x14ac:dyDescent="0.25">
      <c r="A31" s="100">
        <v>1811611</v>
      </c>
      <c r="B31" s="183" t="s">
        <v>442</v>
      </c>
      <c r="C31" s="100">
        <v>1811611</v>
      </c>
      <c r="D31" s="102" t="s">
        <v>611</v>
      </c>
      <c r="E31" s="103">
        <v>1</v>
      </c>
      <c r="F31" s="103"/>
      <c r="G31" s="133">
        <v>219.14904000000001</v>
      </c>
      <c r="H31" s="133">
        <v>241.06394400000002</v>
      </c>
      <c r="I31" s="184">
        <f>IFERROR(G31*(1-S31),"")</f>
        <v>219.14904000000001</v>
      </c>
      <c r="J31" s="184">
        <f>IFERROR(I31*1.1,"")</f>
        <v>241.06394400000002</v>
      </c>
      <c r="L31" s="126" t="s">
        <v>372</v>
      </c>
      <c r="M31" s="134"/>
      <c r="O31" s="126" t="s">
        <v>372</v>
      </c>
      <c r="S31" s="185">
        <f>IFERROR(VLOOKUP(B31,'Customer Details'!$A$6:$C$13,3,FALSE),"")</f>
        <v>0</v>
      </c>
    </row>
    <row r="32" spans="1:19" s="186" customFormat="1" ht="22" customHeight="1" x14ac:dyDescent="0.25">
      <c r="A32" s="171" t="s">
        <v>629</v>
      </c>
      <c r="B32" s="182"/>
      <c r="C32" s="171" t="s">
        <v>629</v>
      </c>
      <c r="D32" s="172"/>
      <c r="E32" s="173"/>
      <c r="F32" s="173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</row>
    <row r="33" spans="1:19" s="123" customFormat="1" ht="12" customHeight="1" x14ac:dyDescent="0.25">
      <c r="A33" s="100">
        <v>9020287</v>
      </c>
      <c r="B33" s="183" t="s">
        <v>442</v>
      </c>
      <c r="C33" s="100">
        <v>9020287</v>
      </c>
      <c r="D33" s="102" t="s">
        <v>630</v>
      </c>
      <c r="E33" s="103">
        <v>1</v>
      </c>
      <c r="F33" s="103"/>
      <c r="G33" s="133">
        <v>150.99264000000002</v>
      </c>
      <c r="H33" s="133">
        <v>166.09190400000003</v>
      </c>
      <c r="I33" s="184">
        <f>IFERROR(G33*(1-S33),"")</f>
        <v>150.99264000000002</v>
      </c>
      <c r="J33" s="184">
        <f>IFERROR(I33*1.1,"")</f>
        <v>166.09190400000003</v>
      </c>
      <c r="L33" s="126" t="s">
        <v>372</v>
      </c>
      <c r="M33" s="134"/>
      <c r="O33" s="126" t="s">
        <v>372</v>
      </c>
      <c r="S33" s="185">
        <f>IFERROR(VLOOKUP(B33,'Customer Details'!$A$6:$C$13,3,FALSE),"")</f>
        <v>0</v>
      </c>
    </row>
    <row r="34" spans="1:19" s="123" customFormat="1" ht="12" customHeight="1" x14ac:dyDescent="0.25">
      <c r="A34" s="100">
        <v>9025304</v>
      </c>
      <c r="B34" s="183" t="s">
        <v>442</v>
      </c>
      <c r="C34" s="100">
        <v>9025304</v>
      </c>
      <c r="D34" s="102" t="s">
        <v>631</v>
      </c>
      <c r="E34" s="103">
        <v>1</v>
      </c>
      <c r="F34" s="103"/>
      <c r="G34" s="133">
        <v>37.748160000000006</v>
      </c>
      <c r="H34" s="133">
        <v>41.522976000000007</v>
      </c>
      <c r="I34" s="184">
        <f>IFERROR(G34*(1-S34),"")</f>
        <v>37.748160000000006</v>
      </c>
      <c r="J34" s="184">
        <f>IFERROR(I34*1.1,"")</f>
        <v>41.522976000000007</v>
      </c>
      <c r="L34" s="126" t="s">
        <v>372</v>
      </c>
      <c r="M34" s="134"/>
      <c r="O34" s="126" t="s">
        <v>372</v>
      </c>
      <c r="S34" s="185">
        <f>IFERROR(VLOOKUP(B34,'Customer Details'!$A$6:$C$13,3,FALSE),"")</f>
        <v>0</v>
      </c>
    </row>
    <row r="35" spans="1:19" s="180" customFormat="1" ht="24" customHeight="1" x14ac:dyDescent="0.25">
      <c r="A35" s="171" t="s">
        <v>377</v>
      </c>
      <c r="B35" s="171"/>
      <c r="C35" s="171" t="s">
        <v>377</v>
      </c>
      <c r="D35" s="172"/>
      <c r="E35" s="173"/>
      <c r="F35" s="173"/>
      <c r="G35" s="175"/>
      <c r="H35" s="175"/>
      <c r="I35" s="176"/>
      <c r="J35" s="177"/>
      <c r="K35" s="178"/>
      <c r="L35" s="178"/>
      <c r="M35" s="178"/>
      <c r="N35" s="178"/>
      <c r="O35" s="178"/>
      <c r="P35" s="178"/>
      <c r="Q35" s="178"/>
      <c r="R35" s="178"/>
      <c r="S35" s="179"/>
    </row>
    <row r="36" spans="1:19" s="123" customFormat="1" ht="12" customHeight="1" x14ac:dyDescent="0.25">
      <c r="A36" s="100">
        <v>1805215</v>
      </c>
      <c r="B36" s="183" t="s">
        <v>442</v>
      </c>
      <c r="C36" s="100">
        <v>1805215</v>
      </c>
      <c r="D36" s="102" t="s">
        <v>465</v>
      </c>
      <c r="E36" s="103">
        <v>1</v>
      </c>
      <c r="F36" s="103"/>
      <c r="G36" s="133">
        <v>405.79272000000003</v>
      </c>
      <c r="H36" s="133">
        <v>446.37199200000009</v>
      </c>
      <c r="I36" s="184">
        <f>IFERROR(G36*(1-S36),"")</f>
        <v>405.79272000000003</v>
      </c>
      <c r="J36" s="184">
        <f>IFERROR(I36*1.1,"")</f>
        <v>446.37199200000009</v>
      </c>
      <c r="K36" s="126" t="s">
        <v>372</v>
      </c>
      <c r="L36" s="126" t="s">
        <v>372</v>
      </c>
      <c r="M36" s="126" t="s">
        <v>372</v>
      </c>
      <c r="N36" s="126" t="s">
        <v>372</v>
      </c>
      <c r="O36" s="126" t="s">
        <v>372</v>
      </c>
      <c r="P36" s="126" t="s">
        <v>372</v>
      </c>
      <c r="Q36" s="126" t="s">
        <v>372</v>
      </c>
      <c r="R36" s="126" t="s">
        <v>372</v>
      </c>
      <c r="S36" s="181">
        <f>IFERROR(VLOOKUP(B36,'Customer Details'!$A$6:$C$13,3,FALSE),"")</f>
        <v>0</v>
      </c>
    </row>
    <row r="37" spans="1:19" s="123" customFormat="1" ht="12" customHeight="1" x14ac:dyDescent="0.25">
      <c r="A37" s="100">
        <v>1805216</v>
      </c>
      <c r="B37" s="183" t="s">
        <v>442</v>
      </c>
      <c r="C37" s="100">
        <v>1805216</v>
      </c>
      <c r="D37" s="102" t="s">
        <v>466</v>
      </c>
      <c r="E37" s="103">
        <v>1</v>
      </c>
      <c r="F37" s="103" t="s">
        <v>539</v>
      </c>
      <c r="G37" s="133">
        <v>439.34664000000004</v>
      </c>
      <c r="H37" s="133">
        <v>483.28130400000009</v>
      </c>
      <c r="I37" s="184">
        <f>IFERROR(G37*(1-S37),"")</f>
        <v>439.34664000000004</v>
      </c>
      <c r="J37" s="184">
        <f>IFERROR(I37*1.1,"")</f>
        <v>483.28130400000009</v>
      </c>
      <c r="K37" s="126" t="s">
        <v>372</v>
      </c>
      <c r="L37" s="126" t="s">
        <v>372</v>
      </c>
      <c r="M37" s="126" t="s">
        <v>372</v>
      </c>
      <c r="N37" s="126" t="s">
        <v>372</v>
      </c>
      <c r="O37" s="126" t="s">
        <v>372</v>
      </c>
      <c r="P37" s="126" t="s">
        <v>372</v>
      </c>
      <c r="Q37" s="126" t="s">
        <v>372</v>
      </c>
      <c r="R37" s="126" t="s">
        <v>372</v>
      </c>
      <c r="S37" s="181">
        <f>IFERROR(VLOOKUP(B37,'Customer Details'!$A$6:$C$13,3,FALSE),"")</f>
        <v>0</v>
      </c>
    </row>
    <row r="38" spans="1:19" s="180" customFormat="1" ht="24" customHeight="1" x14ac:dyDescent="0.25">
      <c r="A38" s="171" t="s">
        <v>378</v>
      </c>
      <c r="B38" s="171"/>
      <c r="C38" s="171" t="s">
        <v>378</v>
      </c>
      <c r="D38" s="172"/>
      <c r="E38" s="173"/>
      <c r="F38" s="173"/>
      <c r="G38" s="175"/>
      <c r="H38" s="175"/>
      <c r="I38" s="176"/>
      <c r="J38" s="177"/>
      <c r="K38" s="178"/>
      <c r="L38" s="178"/>
      <c r="M38" s="178"/>
      <c r="N38" s="178"/>
      <c r="O38" s="178"/>
      <c r="P38" s="178"/>
      <c r="Q38" s="178"/>
      <c r="R38" s="178"/>
      <c r="S38" s="179"/>
    </row>
    <row r="39" spans="1:19" s="123" customFormat="1" ht="12" customHeight="1" x14ac:dyDescent="0.25">
      <c r="A39" s="100">
        <v>1811020</v>
      </c>
      <c r="B39" s="183" t="s">
        <v>442</v>
      </c>
      <c r="C39" s="100">
        <v>1811020</v>
      </c>
      <c r="D39" s="102" t="s">
        <v>467</v>
      </c>
      <c r="E39" s="103">
        <v>1</v>
      </c>
      <c r="F39" s="103"/>
      <c r="G39" s="133">
        <v>377.48160000000001</v>
      </c>
      <c r="H39" s="133">
        <v>415.22976000000006</v>
      </c>
      <c r="I39" s="184">
        <f>IFERROR(G39*(1-S39),"")</f>
        <v>377.48160000000001</v>
      </c>
      <c r="J39" s="184">
        <f>IFERROR(I39*1.1,"")</f>
        <v>415.22976000000006</v>
      </c>
      <c r="K39" s="126" t="s">
        <v>372</v>
      </c>
      <c r="L39" s="126" t="s">
        <v>372</v>
      </c>
      <c r="M39" s="126" t="s">
        <v>372</v>
      </c>
      <c r="N39" s="126" t="s">
        <v>372</v>
      </c>
      <c r="O39" s="126" t="s">
        <v>372</v>
      </c>
      <c r="P39" s="126" t="s">
        <v>372</v>
      </c>
      <c r="Q39" s="126" t="s">
        <v>372</v>
      </c>
      <c r="R39" s="126" t="s">
        <v>372</v>
      </c>
      <c r="S39" s="181">
        <f>IFERROR(VLOOKUP(B39,'Customer Details'!$A$6:$C$13,3,FALSE),"")</f>
        <v>0</v>
      </c>
    </row>
    <row r="40" spans="1:19" s="123" customFormat="1" ht="12" customHeight="1" x14ac:dyDescent="0.25">
      <c r="A40" s="100">
        <v>1811021</v>
      </c>
      <c r="B40" s="183" t="s">
        <v>442</v>
      </c>
      <c r="C40" s="100">
        <v>1811021</v>
      </c>
      <c r="D40" s="102" t="s">
        <v>468</v>
      </c>
      <c r="E40" s="103">
        <v>1</v>
      </c>
      <c r="F40" s="103"/>
      <c r="G40" s="133">
        <v>416.27832000000001</v>
      </c>
      <c r="H40" s="133">
        <v>457.90615200000002</v>
      </c>
      <c r="I40" s="184">
        <f>IFERROR(G40*(1-S40),"")</f>
        <v>416.27832000000001</v>
      </c>
      <c r="J40" s="184">
        <f>IFERROR(I40*1.1,"")</f>
        <v>457.90615200000002</v>
      </c>
      <c r="K40" s="126" t="s">
        <v>372</v>
      </c>
      <c r="L40" s="126" t="s">
        <v>372</v>
      </c>
      <c r="M40" s="126" t="s">
        <v>372</v>
      </c>
      <c r="N40" s="126" t="s">
        <v>372</v>
      </c>
      <c r="O40" s="126" t="s">
        <v>372</v>
      </c>
      <c r="P40" s="126" t="s">
        <v>372</v>
      </c>
      <c r="Q40" s="126" t="s">
        <v>372</v>
      </c>
      <c r="R40" s="126" t="s">
        <v>372</v>
      </c>
      <c r="S40" s="181">
        <f>IFERROR(VLOOKUP(B40,'Customer Details'!$A$6:$C$13,3,FALSE),"")</f>
        <v>0</v>
      </c>
    </row>
    <row r="41" spans="1:19" s="180" customFormat="1" ht="24" customHeight="1" x14ac:dyDescent="0.25">
      <c r="A41" s="171" t="s">
        <v>36</v>
      </c>
      <c r="B41" s="171"/>
      <c r="C41" s="171" t="s">
        <v>36</v>
      </c>
      <c r="D41" s="172"/>
      <c r="E41" s="173"/>
      <c r="F41" s="173"/>
      <c r="G41" s="175"/>
      <c r="H41" s="175"/>
      <c r="I41" s="176"/>
      <c r="J41" s="177"/>
      <c r="K41" s="178"/>
      <c r="L41" s="178"/>
      <c r="M41" s="178"/>
      <c r="N41" s="178"/>
      <c r="O41" s="178"/>
      <c r="P41" s="178"/>
      <c r="Q41" s="178"/>
      <c r="R41" s="178"/>
      <c r="S41" s="179"/>
    </row>
    <row r="42" spans="1:19" s="123" customFormat="1" ht="12" customHeight="1" x14ac:dyDescent="0.25">
      <c r="A42" s="100">
        <v>1810636</v>
      </c>
      <c r="B42" s="183" t="s">
        <v>442</v>
      </c>
      <c r="C42" s="100">
        <v>1810636</v>
      </c>
      <c r="D42" s="102" t="s">
        <v>516</v>
      </c>
      <c r="E42" s="103">
        <v>1</v>
      </c>
      <c r="F42" s="103" t="s">
        <v>539</v>
      </c>
      <c r="G42" s="133">
        <v>78.64200000000001</v>
      </c>
      <c r="H42" s="133">
        <v>86.506200000000021</v>
      </c>
      <c r="I42" s="184">
        <f t="shared" ref="I42:I48" si="0">IFERROR(G42*(1-S42),"")</f>
        <v>78.64200000000001</v>
      </c>
      <c r="J42" s="184">
        <f t="shared" ref="J42:J48" si="1">IFERROR(I42*1.1,"")</f>
        <v>86.506200000000021</v>
      </c>
      <c r="K42" s="126" t="s">
        <v>372</v>
      </c>
      <c r="L42" s="126" t="s">
        <v>372</v>
      </c>
      <c r="M42" s="126" t="s">
        <v>372</v>
      </c>
      <c r="N42" s="126" t="s">
        <v>372</v>
      </c>
      <c r="O42" s="126" t="s">
        <v>372</v>
      </c>
      <c r="P42" s="126" t="s">
        <v>372</v>
      </c>
      <c r="Q42" s="126" t="s">
        <v>372</v>
      </c>
      <c r="R42" s="126" t="s">
        <v>372</v>
      </c>
      <c r="S42" s="181">
        <f>IFERROR(VLOOKUP(B42,'Customer Details'!$A$6:$C$13,3,FALSE),"")</f>
        <v>0</v>
      </c>
    </row>
    <row r="43" spans="1:19" s="123" customFormat="1" ht="12" customHeight="1" x14ac:dyDescent="0.25">
      <c r="A43" s="100">
        <v>1841027</v>
      </c>
      <c r="B43" s="183" t="s">
        <v>442</v>
      </c>
      <c r="C43" s="100">
        <v>1841027</v>
      </c>
      <c r="D43" s="102" t="s">
        <v>9</v>
      </c>
      <c r="E43" s="103">
        <v>1</v>
      </c>
      <c r="F43" s="103" t="s">
        <v>539</v>
      </c>
      <c r="G43" s="133">
        <v>63.962159999999997</v>
      </c>
      <c r="H43" s="133">
        <v>70.358376000000007</v>
      </c>
      <c r="I43" s="184">
        <f t="shared" si="0"/>
        <v>63.962159999999997</v>
      </c>
      <c r="J43" s="184">
        <f t="shared" si="1"/>
        <v>70.358376000000007</v>
      </c>
      <c r="K43" s="126" t="s">
        <v>372</v>
      </c>
      <c r="L43" s="126" t="s">
        <v>372</v>
      </c>
      <c r="M43" s="126" t="s">
        <v>372</v>
      </c>
      <c r="N43" s="126" t="s">
        <v>372</v>
      </c>
      <c r="O43" s="126" t="s">
        <v>372</v>
      </c>
      <c r="P43" s="126" t="s">
        <v>372</v>
      </c>
      <c r="Q43" s="126" t="s">
        <v>372</v>
      </c>
      <c r="R43" s="126" t="s">
        <v>372</v>
      </c>
      <c r="S43" s="181">
        <f>IFERROR(VLOOKUP(B43,'Customer Details'!$A$6:$C$13,3,FALSE),"")</f>
        <v>0</v>
      </c>
    </row>
    <row r="44" spans="1:19" s="123" customFormat="1" ht="12" customHeight="1" x14ac:dyDescent="0.25">
      <c r="A44" s="100">
        <v>1841030</v>
      </c>
      <c r="B44" s="183" t="s">
        <v>442</v>
      </c>
      <c r="C44" s="100">
        <v>1841030</v>
      </c>
      <c r="D44" s="102" t="s">
        <v>10</v>
      </c>
      <c r="E44" s="103">
        <v>1</v>
      </c>
      <c r="F44" s="103" t="s">
        <v>539</v>
      </c>
      <c r="G44" s="133">
        <v>163.57535999999999</v>
      </c>
      <c r="H44" s="133">
        <v>179.932896</v>
      </c>
      <c r="I44" s="184">
        <f t="shared" si="0"/>
        <v>163.57535999999999</v>
      </c>
      <c r="J44" s="184">
        <f t="shared" si="1"/>
        <v>179.932896</v>
      </c>
      <c r="K44" s="126" t="s">
        <v>372</v>
      </c>
      <c r="L44" s="126" t="s">
        <v>372</v>
      </c>
      <c r="M44" s="126" t="s">
        <v>372</v>
      </c>
      <c r="N44" s="126" t="s">
        <v>372</v>
      </c>
      <c r="O44" s="126" t="s">
        <v>372</v>
      </c>
      <c r="P44" s="126" t="s">
        <v>372</v>
      </c>
      <c r="Q44" s="126" t="s">
        <v>372</v>
      </c>
      <c r="R44" s="126" t="s">
        <v>372</v>
      </c>
      <c r="S44" s="181">
        <f>IFERROR(VLOOKUP(B44,'Customer Details'!$A$6:$C$13,3,FALSE),"")</f>
        <v>0</v>
      </c>
    </row>
    <row r="45" spans="1:19" s="123" customFormat="1" ht="12" customHeight="1" x14ac:dyDescent="0.25">
      <c r="A45" s="100">
        <v>1810899</v>
      </c>
      <c r="B45" s="183" t="s">
        <v>442</v>
      </c>
      <c r="C45" s="100">
        <v>1810899</v>
      </c>
      <c r="D45" s="102" t="s">
        <v>313</v>
      </c>
      <c r="E45" s="103">
        <v>1</v>
      </c>
      <c r="F45" s="103" t="s">
        <v>540</v>
      </c>
      <c r="G45" s="133">
        <v>372.23880000000003</v>
      </c>
      <c r="H45" s="133">
        <v>409.46268000000003</v>
      </c>
      <c r="I45" s="184">
        <f t="shared" si="0"/>
        <v>372.23880000000003</v>
      </c>
      <c r="J45" s="184">
        <f t="shared" si="1"/>
        <v>409.46268000000003</v>
      </c>
      <c r="K45" s="126" t="s">
        <v>372</v>
      </c>
      <c r="L45" s="126" t="s">
        <v>372</v>
      </c>
      <c r="M45" s="126" t="s">
        <v>372</v>
      </c>
      <c r="N45" s="126" t="s">
        <v>372</v>
      </c>
      <c r="O45" s="126" t="s">
        <v>372</v>
      </c>
      <c r="P45" s="126" t="s">
        <v>372</v>
      </c>
      <c r="Q45" s="126" t="s">
        <v>372</v>
      </c>
      <c r="R45" s="126" t="s">
        <v>372</v>
      </c>
      <c r="S45" s="181">
        <f>IFERROR(VLOOKUP(B45,'Customer Details'!$A$6:$C$13,3,FALSE),"")</f>
        <v>0</v>
      </c>
    </row>
    <row r="46" spans="1:19" s="123" customFormat="1" ht="12" customHeight="1" x14ac:dyDescent="0.25">
      <c r="A46" s="100">
        <v>1810897</v>
      </c>
      <c r="B46" s="183" t="s">
        <v>442</v>
      </c>
      <c r="C46" s="100">
        <v>1810897</v>
      </c>
      <c r="D46" s="102" t="s">
        <v>314</v>
      </c>
      <c r="E46" s="103">
        <v>1</v>
      </c>
      <c r="F46" s="103" t="s">
        <v>539</v>
      </c>
      <c r="G46" s="133">
        <v>360.70463999999998</v>
      </c>
      <c r="H46" s="133">
        <v>396.775104</v>
      </c>
      <c r="I46" s="184">
        <f t="shared" si="0"/>
        <v>360.70463999999998</v>
      </c>
      <c r="J46" s="184">
        <f t="shared" si="1"/>
        <v>396.775104</v>
      </c>
      <c r="K46" s="126" t="s">
        <v>372</v>
      </c>
      <c r="L46" s="126" t="s">
        <v>372</v>
      </c>
      <c r="M46" s="126" t="s">
        <v>372</v>
      </c>
      <c r="N46" s="126" t="s">
        <v>372</v>
      </c>
      <c r="O46" s="126" t="s">
        <v>372</v>
      </c>
      <c r="P46" s="126" t="s">
        <v>372</v>
      </c>
      <c r="Q46" s="126" t="s">
        <v>372</v>
      </c>
      <c r="R46" s="126" t="s">
        <v>372</v>
      </c>
      <c r="S46" s="181">
        <f>IFERROR(VLOOKUP(B46,'Customer Details'!$A$6:$C$13,3,FALSE),"")</f>
        <v>0</v>
      </c>
    </row>
    <row r="47" spans="1:19" s="123" customFormat="1" ht="12" customHeight="1" x14ac:dyDescent="0.25">
      <c r="A47" s="100">
        <v>1810830</v>
      </c>
      <c r="B47" s="183" t="s">
        <v>442</v>
      </c>
      <c r="C47" s="100">
        <v>1810830</v>
      </c>
      <c r="D47" s="102" t="s">
        <v>315</v>
      </c>
      <c r="E47" s="103">
        <v>1</v>
      </c>
      <c r="F47" s="103" t="s">
        <v>539</v>
      </c>
      <c r="G47" s="133">
        <v>394.25856000000005</v>
      </c>
      <c r="H47" s="133">
        <v>433.68441600000011</v>
      </c>
      <c r="I47" s="184">
        <f t="shared" si="0"/>
        <v>394.25856000000005</v>
      </c>
      <c r="J47" s="184">
        <f t="shared" si="1"/>
        <v>433.68441600000011</v>
      </c>
      <c r="K47" s="126" t="s">
        <v>372</v>
      </c>
      <c r="L47" s="126" t="s">
        <v>372</v>
      </c>
      <c r="M47" s="126" t="s">
        <v>372</v>
      </c>
      <c r="N47" s="126" t="s">
        <v>372</v>
      </c>
      <c r="O47" s="126" t="s">
        <v>372</v>
      </c>
      <c r="P47" s="126" t="s">
        <v>372</v>
      </c>
      <c r="Q47" s="126" t="s">
        <v>372</v>
      </c>
      <c r="R47" s="126" t="s">
        <v>372</v>
      </c>
      <c r="S47" s="181">
        <f>IFERROR(VLOOKUP(B47,'Customer Details'!$A$6:$C$13,3,FALSE),"")</f>
        <v>0</v>
      </c>
    </row>
    <row r="48" spans="1:19" s="123" customFormat="1" ht="12" customHeight="1" x14ac:dyDescent="0.25">
      <c r="A48" s="100">
        <v>1810813</v>
      </c>
      <c r="B48" s="183" t="s">
        <v>442</v>
      </c>
      <c r="C48" s="100">
        <v>1810813</v>
      </c>
      <c r="D48" s="102" t="s">
        <v>316</v>
      </c>
      <c r="E48" s="103">
        <v>1</v>
      </c>
      <c r="F48" s="103" t="s">
        <v>539</v>
      </c>
      <c r="G48" s="133">
        <v>372.23880000000003</v>
      </c>
      <c r="H48" s="133">
        <v>409.46268000000003</v>
      </c>
      <c r="I48" s="184">
        <f t="shared" si="0"/>
        <v>372.23880000000003</v>
      </c>
      <c r="J48" s="184">
        <f t="shared" si="1"/>
        <v>409.46268000000003</v>
      </c>
      <c r="K48" s="126" t="s">
        <v>372</v>
      </c>
      <c r="L48" s="126" t="s">
        <v>372</v>
      </c>
      <c r="M48" s="126" t="s">
        <v>372</v>
      </c>
      <c r="N48" s="126" t="s">
        <v>372</v>
      </c>
      <c r="O48" s="126" t="s">
        <v>372</v>
      </c>
      <c r="P48" s="126" t="s">
        <v>372</v>
      </c>
      <c r="Q48" s="126" t="s">
        <v>372</v>
      </c>
      <c r="R48" s="126" t="s">
        <v>372</v>
      </c>
      <c r="S48" s="181">
        <f>IFERROR(VLOOKUP(B48,'Customer Details'!$A$6:$C$13,3,FALSE),"")</f>
        <v>0</v>
      </c>
    </row>
    <row r="49" spans="1:19" s="180" customFormat="1" ht="24" customHeight="1" x14ac:dyDescent="0.25">
      <c r="A49" s="171" t="s">
        <v>379</v>
      </c>
      <c r="B49" s="171"/>
      <c r="C49" s="171" t="s">
        <v>379</v>
      </c>
      <c r="D49" s="172"/>
      <c r="E49" s="173"/>
      <c r="F49" s="173"/>
      <c r="G49" s="175"/>
      <c r="H49" s="175"/>
      <c r="I49" s="176"/>
      <c r="J49" s="177"/>
      <c r="K49" s="178"/>
      <c r="L49" s="178"/>
      <c r="M49" s="178"/>
      <c r="N49" s="178"/>
      <c r="O49" s="178"/>
      <c r="P49" s="178"/>
      <c r="Q49" s="178"/>
      <c r="R49" s="178"/>
      <c r="S49" s="179"/>
    </row>
    <row r="50" spans="1:19" s="123" customFormat="1" ht="12" customHeight="1" x14ac:dyDescent="0.25">
      <c r="A50" s="100">
        <v>1811045</v>
      </c>
      <c r="B50" s="183" t="s">
        <v>442</v>
      </c>
      <c r="C50" s="100">
        <v>1811045</v>
      </c>
      <c r="D50" s="102" t="s">
        <v>477</v>
      </c>
      <c r="E50" s="103">
        <v>1</v>
      </c>
      <c r="F50" s="103"/>
      <c r="G50" s="133">
        <v>87.030479999999997</v>
      </c>
      <c r="H50" s="133">
        <v>95.733528000000007</v>
      </c>
      <c r="I50" s="184">
        <f t="shared" ref="I50:I57" si="2">IFERROR(G50*(1-S50),"")</f>
        <v>87.030479999999997</v>
      </c>
      <c r="J50" s="184">
        <f t="shared" ref="J50:J57" si="3">IFERROR(I50*1.1,"")</f>
        <v>95.733528000000007</v>
      </c>
      <c r="K50" s="126" t="s">
        <v>372</v>
      </c>
      <c r="L50" s="126" t="s">
        <v>372</v>
      </c>
      <c r="M50" s="126" t="s">
        <v>372</v>
      </c>
      <c r="N50" s="126" t="s">
        <v>372</v>
      </c>
      <c r="O50" s="126" t="s">
        <v>372</v>
      </c>
      <c r="P50" s="126" t="s">
        <v>372</v>
      </c>
      <c r="Q50" s="126" t="s">
        <v>372</v>
      </c>
      <c r="R50" s="126" t="s">
        <v>372</v>
      </c>
      <c r="S50" s="181">
        <f>IFERROR(VLOOKUP(B50,'Customer Details'!$A$6:$C$13,3,FALSE),"")</f>
        <v>0</v>
      </c>
    </row>
    <row r="51" spans="1:19" s="123" customFormat="1" ht="12" customHeight="1" x14ac:dyDescent="0.25">
      <c r="A51" s="100">
        <v>1810881</v>
      </c>
      <c r="B51" s="183" t="s">
        <v>442</v>
      </c>
      <c r="C51" s="100">
        <v>1810881</v>
      </c>
      <c r="D51" s="102" t="s">
        <v>478</v>
      </c>
      <c r="E51" s="103">
        <v>1</v>
      </c>
      <c r="F51" s="103"/>
      <c r="G51" s="133">
        <v>87.030479999999997</v>
      </c>
      <c r="H51" s="133">
        <v>95.733528000000007</v>
      </c>
      <c r="I51" s="184">
        <f t="shared" si="2"/>
        <v>87.030479999999997</v>
      </c>
      <c r="J51" s="184">
        <f t="shared" si="3"/>
        <v>95.733528000000007</v>
      </c>
      <c r="K51" s="126" t="s">
        <v>372</v>
      </c>
      <c r="L51" s="126" t="s">
        <v>372</v>
      </c>
      <c r="M51" s="126" t="s">
        <v>372</v>
      </c>
      <c r="N51" s="126" t="s">
        <v>372</v>
      </c>
      <c r="O51" s="126" t="s">
        <v>372</v>
      </c>
      <c r="P51" s="126" t="s">
        <v>372</v>
      </c>
      <c r="Q51" s="126" t="s">
        <v>372</v>
      </c>
      <c r="R51" s="126" t="s">
        <v>372</v>
      </c>
      <c r="S51" s="181">
        <f>IFERROR(VLOOKUP(B51,'Customer Details'!$A$6:$C$13,3,FALSE),"")</f>
        <v>0</v>
      </c>
    </row>
    <row r="52" spans="1:19" s="123" customFormat="1" ht="12" customHeight="1" x14ac:dyDescent="0.25">
      <c r="A52" s="100">
        <v>1810883</v>
      </c>
      <c r="B52" s="183" t="s">
        <v>442</v>
      </c>
      <c r="C52" s="100">
        <v>1810883</v>
      </c>
      <c r="D52" s="102" t="s">
        <v>479</v>
      </c>
      <c r="E52" s="103">
        <v>1</v>
      </c>
      <c r="F52" s="103"/>
      <c r="G52" s="133">
        <v>96.467520000000007</v>
      </c>
      <c r="H52" s="133">
        <v>106.11427200000001</v>
      </c>
      <c r="I52" s="184">
        <f t="shared" si="2"/>
        <v>96.467520000000007</v>
      </c>
      <c r="J52" s="184">
        <f t="shared" si="3"/>
        <v>106.11427200000001</v>
      </c>
      <c r="K52" s="126" t="s">
        <v>372</v>
      </c>
      <c r="L52" s="126" t="s">
        <v>372</v>
      </c>
      <c r="M52" s="126" t="s">
        <v>372</v>
      </c>
      <c r="N52" s="126" t="s">
        <v>372</v>
      </c>
      <c r="O52" s="126" t="s">
        <v>372</v>
      </c>
      <c r="P52" s="126" t="s">
        <v>372</v>
      </c>
      <c r="Q52" s="126" t="s">
        <v>372</v>
      </c>
      <c r="R52" s="126" t="s">
        <v>372</v>
      </c>
      <c r="S52" s="181">
        <f>IFERROR(VLOOKUP(B52,'Customer Details'!$A$6:$C$13,3,FALSE),"")</f>
        <v>0</v>
      </c>
    </row>
    <row r="53" spans="1:19" s="123" customFormat="1" ht="12" customHeight="1" x14ac:dyDescent="0.25">
      <c r="A53" s="100">
        <v>1810882</v>
      </c>
      <c r="B53" s="183" t="s">
        <v>442</v>
      </c>
      <c r="C53" s="100">
        <v>1810882</v>
      </c>
      <c r="D53" s="102" t="s">
        <v>480</v>
      </c>
      <c r="E53" s="103">
        <v>1</v>
      </c>
      <c r="F53" s="103"/>
      <c r="G53" s="133">
        <v>96.467520000000007</v>
      </c>
      <c r="H53" s="133">
        <v>106.11427200000001</v>
      </c>
      <c r="I53" s="184">
        <f t="shared" si="2"/>
        <v>96.467520000000007</v>
      </c>
      <c r="J53" s="184">
        <f t="shared" si="3"/>
        <v>106.11427200000001</v>
      </c>
      <c r="K53" s="126" t="s">
        <v>372</v>
      </c>
      <c r="L53" s="126" t="s">
        <v>372</v>
      </c>
      <c r="M53" s="126" t="s">
        <v>372</v>
      </c>
      <c r="N53" s="126" t="s">
        <v>372</v>
      </c>
      <c r="O53" s="126" t="s">
        <v>372</v>
      </c>
      <c r="P53" s="126" t="s">
        <v>372</v>
      </c>
      <c r="Q53" s="126" t="s">
        <v>372</v>
      </c>
      <c r="R53" s="126" t="s">
        <v>372</v>
      </c>
      <c r="S53" s="181">
        <f>IFERROR(VLOOKUP(B53,'Customer Details'!$A$6:$C$13,3,FALSE),"")</f>
        <v>0</v>
      </c>
    </row>
    <row r="54" spans="1:19" s="123" customFormat="1" ht="12" customHeight="1" x14ac:dyDescent="0.25">
      <c r="A54" s="100">
        <v>1811011</v>
      </c>
      <c r="B54" s="183" t="s">
        <v>442</v>
      </c>
      <c r="C54" s="100">
        <v>1811011</v>
      </c>
      <c r="D54" s="102" t="s">
        <v>481</v>
      </c>
      <c r="E54" s="103">
        <v>1</v>
      </c>
      <c r="F54" s="103" t="s">
        <v>539</v>
      </c>
      <c r="G54" s="133">
        <v>87.030479999999997</v>
      </c>
      <c r="H54" s="133">
        <v>95.733528000000007</v>
      </c>
      <c r="I54" s="184">
        <f t="shared" si="2"/>
        <v>87.030479999999997</v>
      </c>
      <c r="J54" s="184">
        <f t="shared" si="3"/>
        <v>95.733528000000007</v>
      </c>
      <c r="K54" s="126" t="s">
        <v>372</v>
      </c>
      <c r="L54" s="126" t="s">
        <v>372</v>
      </c>
      <c r="M54" s="126" t="s">
        <v>372</v>
      </c>
      <c r="N54" s="126" t="s">
        <v>372</v>
      </c>
      <c r="O54" s="126" t="s">
        <v>372</v>
      </c>
      <c r="P54" s="126" t="s">
        <v>372</v>
      </c>
      <c r="Q54" s="126" t="s">
        <v>372</v>
      </c>
      <c r="R54" s="126" t="s">
        <v>372</v>
      </c>
      <c r="S54" s="181">
        <f>IFERROR(VLOOKUP(B54,'Customer Details'!$A$6:$C$13,3,FALSE),"")</f>
        <v>0</v>
      </c>
    </row>
    <row r="55" spans="1:19" s="123" customFormat="1" ht="12" customHeight="1" x14ac:dyDescent="0.25">
      <c r="A55" s="100">
        <v>1811009</v>
      </c>
      <c r="B55" s="183" t="s">
        <v>442</v>
      </c>
      <c r="C55" s="100">
        <v>1811009</v>
      </c>
      <c r="D55" s="102" t="s">
        <v>482</v>
      </c>
      <c r="E55" s="103">
        <v>1</v>
      </c>
      <c r="F55" s="103" t="s">
        <v>539</v>
      </c>
      <c r="G55" s="133">
        <v>96.467520000000007</v>
      </c>
      <c r="H55" s="133">
        <v>106.11427200000001</v>
      </c>
      <c r="I55" s="184">
        <f t="shared" si="2"/>
        <v>96.467520000000007</v>
      </c>
      <c r="J55" s="184">
        <f t="shared" si="3"/>
        <v>106.11427200000001</v>
      </c>
      <c r="K55" s="126" t="s">
        <v>372</v>
      </c>
      <c r="L55" s="126" t="s">
        <v>372</v>
      </c>
      <c r="M55" s="126" t="s">
        <v>372</v>
      </c>
      <c r="N55" s="126" t="s">
        <v>372</v>
      </c>
      <c r="O55" s="126" t="s">
        <v>372</v>
      </c>
      <c r="P55" s="126" t="s">
        <v>372</v>
      </c>
      <c r="Q55" s="126" t="s">
        <v>372</v>
      </c>
      <c r="R55" s="126" t="s">
        <v>372</v>
      </c>
      <c r="S55" s="181">
        <f>IFERROR(VLOOKUP(B55,'Customer Details'!$A$6:$C$13,3,FALSE),"")</f>
        <v>0</v>
      </c>
    </row>
    <row r="56" spans="1:19" s="123" customFormat="1" ht="12" customHeight="1" x14ac:dyDescent="0.25">
      <c r="A56" s="100">
        <v>1800223</v>
      </c>
      <c r="B56" s="183" t="s">
        <v>442</v>
      </c>
      <c r="C56" s="100">
        <v>1800223</v>
      </c>
      <c r="D56" s="102" t="s">
        <v>641</v>
      </c>
      <c r="E56" s="103">
        <v>1</v>
      </c>
      <c r="F56" s="103"/>
      <c r="G56" s="133">
        <v>120.5844</v>
      </c>
      <c r="H56" s="133">
        <v>132.64284000000001</v>
      </c>
      <c r="I56" s="184">
        <f t="shared" si="2"/>
        <v>120.5844</v>
      </c>
      <c r="J56" s="184">
        <f t="shared" si="3"/>
        <v>132.64284000000001</v>
      </c>
      <c r="K56" s="126" t="s">
        <v>372</v>
      </c>
      <c r="L56" s="126" t="s">
        <v>372</v>
      </c>
      <c r="M56" s="126" t="s">
        <v>372</v>
      </c>
      <c r="N56" s="126" t="s">
        <v>372</v>
      </c>
      <c r="O56" s="126" t="s">
        <v>372</v>
      </c>
      <c r="P56" s="126" t="s">
        <v>372</v>
      </c>
      <c r="Q56" s="126" t="s">
        <v>372</v>
      </c>
      <c r="R56" s="126" t="s">
        <v>372</v>
      </c>
      <c r="S56" s="181">
        <f>IFERROR(VLOOKUP(B56,'Customer Details'!$A$6:$C$13,3,FALSE),"")</f>
        <v>0</v>
      </c>
    </row>
    <row r="57" spans="1:19" s="123" customFormat="1" ht="12" customHeight="1" x14ac:dyDescent="0.25">
      <c r="A57" s="100">
        <v>1800295</v>
      </c>
      <c r="B57" s="183" t="s">
        <v>442</v>
      </c>
      <c r="C57" s="100">
        <v>1800295</v>
      </c>
      <c r="D57" s="102" t="s">
        <v>642</v>
      </c>
      <c r="E57" s="103">
        <v>1</v>
      </c>
      <c r="F57" s="103"/>
      <c r="G57" s="133">
        <v>157.28400000000002</v>
      </c>
      <c r="H57" s="133">
        <v>173.01240000000004</v>
      </c>
      <c r="I57" s="184">
        <f t="shared" si="2"/>
        <v>157.28400000000002</v>
      </c>
      <c r="J57" s="184">
        <f t="shared" si="3"/>
        <v>173.01240000000004</v>
      </c>
      <c r="K57" s="126" t="s">
        <v>372</v>
      </c>
      <c r="L57" s="126" t="s">
        <v>372</v>
      </c>
      <c r="M57" s="126" t="s">
        <v>372</v>
      </c>
      <c r="N57" s="126" t="s">
        <v>372</v>
      </c>
      <c r="O57" s="126" t="s">
        <v>372</v>
      </c>
      <c r="P57" s="126" t="s">
        <v>372</v>
      </c>
      <c r="Q57" s="126" t="s">
        <v>372</v>
      </c>
      <c r="R57" s="126" t="s">
        <v>372</v>
      </c>
      <c r="S57" s="181">
        <f>IFERROR(VLOOKUP(B57,'Customer Details'!$A$6:$C$13,3,FALSE),"")</f>
        <v>0</v>
      </c>
    </row>
    <row r="58" spans="1:19" s="180" customFormat="1" ht="24" customHeight="1" x14ac:dyDescent="0.25">
      <c r="A58" s="171" t="s">
        <v>456</v>
      </c>
      <c r="B58" s="171"/>
      <c r="C58" s="171" t="s">
        <v>456</v>
      </c>
      <c r="D58" s="172"/>
      <c r="E58" s="173"/>
      <c r="F58" s="173"/>
      <c r="G58" s="175"/>
      <c r="H58" s="175"/>
      <c r="I58" s="176"/>
      <c r="J58" s="177"/>
      <c r="K58" s="178"/>
      <c r="L58" s="178"/>
      <c r="M58" s="178"/>
      <c r="N58" s="178"/>
      <c r="O58" s="178"/>
      <c r="P58" s="178"/>
      <c r="Q58" s="178"/>
      <c r="R58" s="178"/>
      <c r="S58" s="179"/>
    </row>
    <row r="59" spans="1:19" s="123" customFormat="1" ht="12" customHeight="1" x14ac:dyDescent="0.25">
      <c r="A59" s="100">
        <v>9015022</v>
      </c>
      <c r="B59" s="183" t="s">
        <v>442</v>
      </c>
      <c r="C59" s="100">
        <v>9015022</v>
      </c>
      <c r="D59" s="102" t="s">
        <v>16</v>
      </c>
      <c r="E59" s="103">
        <v>1</v>
      </c>
      <c r="F59" s="103"/>
      <c r="G59" s="133">
        <v>5.2428000000000008</v>
      </c>
      <c r="H59" s="133">
        <v>5.7670800000000018</v>
      </c>
      <c r="I59" s="184">
        <f t="shared" ref="I59:I66" si="4">IFERROR(G59*(1-S59),"")</f>
        <v>5.2428000000000008</v>
      </c>
      <c r="J59" s="184">
        <f t="shared" ref="J59:J66" si="5">IFERROR(I59*1.1,"")</f>
        <v>5.7670800000000018</v>
      </c>
      <c r="K59" s="126" t="s">
        <v>372</v>
      </c>
      <c r="L59" s="126" t="s">
        <v>372</v>
      </c>
      <c r="M59" s="126" t="s">
        <v>372</v>
      </c>
      <c r="N59" s="126" t="s">
        <v>372</v>
      </c>
      <c r="O59" s="126" t="s">
        <v>372</v>
      </c>
      <c r="P59" s="126" t="s">
        <v>372</v>
      </c>
      <c r="Q59" s="126" t="s">
        <v>372</v>
      </c>
      <c r="R59" s="126" t="s">
        <v>372</v>
      </c>
      <c r="S59" s="181">
        <f>IFERROR(VLOOKUP(B59,'Customer Details'!$A$6:$C$13,3,FALSE),"")</f>
        <v>0</v>
      </c>
    </row>
    <row r="60" spans="1:19" s="123" customFormat="1" ht="12" customHeight="1" x14ac:dyDescent="0.25">
      <c r="A60" s="100">
        <v>9015025</v>
      </c>
      <c r="B60" s="183" t="s">
        <v>442</v>
      </c>
      <c r="C60" s="100">
        <v>9015025</v>
      </c>
      <c r="D60" s="102" t="s">
        <v>17</v>
      </c>
      <c r="E60" s="103">
        <v>1</v>
      </c>
      <c r="F60" s="103"/>
      <c r="G60" s="133">
        <v>11.53416</v>
      </c>
      <c r="H60" s="133">
        <v>12.687576000000002</v>
      </c>
      <c r="I60" s="184">
        <f t="shared" si="4"/>
        <v>11.53416</v>
      </c>
      <c r="J60" s="184">
        <f t="shared" si="5"/>
        <v>12.687576000000002</v>
      </c>
      <c r="K60" s="126" t="s">
        <v>372</v>
      </c>
      <c r="L60" s="126" t="s">
        <v>372</v>
      </c>
      <c r="M60" s="126" t="s">
        <v>372</v>
      </c>
      <c r="N60" s="126" t="s">
        <v>372</v>
      </c>
      <c r="O60" s="126" t="s">
        <v>372</v>
      </c>
      <c r="P60" s="126" t="s">
        <v>372</v>
      </c>
      <c r="Q60" s="126" t="s">
        <v>372</v>
      </c>
      <c r="R60" s="126" t="s">
        <v>372</v>
      </c>
      <c r="S60" s="181">
        <f>IFERROR(VLOOKUP(B60,'Customer Details'!$A$6:$C$13,3,FALSE),"")</f>
        <v>0</v>
      </c>
    </row>
    <row r="61" spans="1:19" s="123" customFormat="1" ht="12" customHeight="1" x14ac:dyDescent="0.25">
      <c r="A61" s="100">
        <v>9015023</v>
      </c>
      <c r="B61" s="183" t="s">
        <v>442</v>
      </c>
      <c r="C61" s="100">
        <v>9015023</v>
      </c>
      <c r="D61" s="102" t="s">
        <v>18</v>
      </c>
      <c r="E61" s="103">
        <v>1</v>
      </c>
      <c r="F61" s="103"/>
      <c r="G61" s="133">
        <v>11.53416</v>
      </c>
      <c r="H61" s="133">
        <v>12.687576000000002</v>
      </c>
      <c r="I61" s="184">
        <f t="shared" si="4"/>
        <v>11.53416</v>
      </c>
      <c r="J61" s="184">
        <f t="shared" si="5"/>
        <v>12.687576000000002</v>
      </c>
      <c r="K61" s="126" t="s">
        <v>372</v>
      </c>
      <c r="L61" s="126" t="s">
        <v>372</v>
      </c>
      <c r="M61" s="126" t="s">
        <v>372</v>
      </c>
      <c r="N61" s="126" t="s">
        <v>372</v>
      </c>
      <c r="O61" s="126" t="s">
        <v>372</v>
      </c>
      <c r="P61" s="126" t="s">
        <v>372</v>
      </c>
      <c r="Q61" s="126" t="s">
        <v>372</v>
      </c>
      <c r="R61" s="126" t="s">
        <v>372</v>
      </c>
      <c r="S61" s="181">
        <f>IFERROR(VLOOKUP(B61,'Customer Details'!$A$6:$C$13,3,FALSE),"")</f>
        <v>0</v>
      </c>
    </row>
    <row r="62" spans="1:19" s="123" customFormat="1" ht="12" customHeight="1" x14ac:dyDescent="0.25">
      <c r="A62" s="100">
        <v>9015238</v>
      </c>
      <c r="B62" s="183" t="s">
        <v>442</v>
      </c>
      <c r="C62" s="100">
        <v>9015238</v>
      </c>
      <c r="D62" s="102" t="s">
        <v>347</v>
      </c>
      <c r="E62" s="103">
        <v>1</v>
      </c>
      <c r="F62" s="103"/>
      <c r="G62" s="133">
        <v>9.4370400000000014</v>
      </c>
      <c r="H62" s="133">
        <v>10.380744000000002</v>
      </c>
      <c r="I62" s="184">
        <f t="shared" si="4"/>
        <v>9.4370400000000014</v>
      </c>
      <c r="J62" s="184">
        <f t="shared" si="5"/>
        <v>10.380744000000002</v>
      </c>
      <c r="K62" s="126" t="s">
        <v>372</v>
      </c>
      <c r="L62" s="126" t="s">
        <v>372</v>
      </c>
      <c r="M62" s="126" t="s">
        <v>372</v>
      </c>
      <c r="N62" s="126" t="s">
        <v>372</v>
      </c>
      <c r="O62" s="126" t="s">
        <v>372</v>
      </c>
      <c r="P62" s="126" t="s">
        <v>372</v>
      </c>
      <c r="Q62" s="126" t="s">
        <v>372</v>
      </c>
      <c r="R62" s="126" t="s">
        <v>372</v>
      </c>
      <c r="S62" s="181">
        <f>IFERROR(VLOOKUP(B62,'Customer Details'!$A$6:$C$13,3,FALSE),"")</f>
        <v>0</v>
      </c>
    </row>
    <row r="63" spans="1:19" s="123" customFormat="1" ht="12" customHeight="1" x14ac:dyDescent="0.25">
      <c r="A63" s="100">
        <v>9015027</v>
      </c>
      <c r="B63" s="183" t="s">
        <v>442</v>
      </c>
      <c r="C63" s="100">
        <v>9015027</v>
      </c>
      <c r="D63" s="102" t="s">
        <v>348</v>
      </c>
      <c r="E63" s="103">
        <v>1</v>
      </c>
      <c r="F63" s="103" t="s">
        <v>539</v>
      </c>
      <c r="G63" s="133">
        <v>39.845280000000002</v>
      </c>
      <c r="H63" s="133">
        <v>43.829808000000007</v>
      </c>
      <c r="I63" s="184">
        <f t="shared" si="4"/>
        <v>39.845280000000002</v>
      </c>
      <c r="J63" s="184">
        <f t="shared" si="5"/>
        <v>43.829808000000007</v>
      </c>
      <c r="K63" s="126" t="s">
        <v>372</v>
      </c>
      <c r="L63" s="126" t="s">
        <v>372</v>
      </c>
      <c r="M63" s="126" t="s">
        <v>372</v>
      </c>
      <c r="N63" s="126" t="s">
        <v>372</v>
      </c>
      <c r="O63" s="126" t="s">
        <v>372</v>
      </c>
      <c r="P63" s="126" t="s">
        <v>372</v>
      </c>
      <c r="Q63" s="126" t="s">
        <v>372</v>
      </c>
      <c r="R63" s="126" t="s">
        <v>372</v>
      </c>
      <c r="S63" s="181">
        <f>IFERROR(VLOOKUP(B63,'Customer Details'!$A$6:$C$13,3,FALSE),"")</f>
        <v>0</v>
      </c>
    </row>
    <row r="64" spans="1:19" s="123" customFormat="1" ht="12" customHeight="1" x14ac:dyDescent="0.25">
      <c r="A64" s="100">
        <v>9015026</v>
      </c>
      <c r="B64" s="183" t="s">
        <v>442</v>
      </c>
      <c r="C64" s="100">
        <v>9015026</v>
      </c>
      <c r="D64" s="102" t="s">
        <v>349</v>
      </c>
      <c r="E64" s="103">
        <v>1</v>
      </c>
      <c r="F64" s="103" t="s">
        <v>539</v>
      </c>
      <c r="G64" s="133">
        <v>39.845280000000002</v>
      </c>
      <c r="H64" s="133">
        <v>43.829808000000007</v>
      </c>
      <c r="I64" s="184">
        <f t="shared" si="4"/>
        <v>39.845280000000002</v>
      </c>
      <c r="J64" s="184">
        <f t="shared" si="5"/>
        <v>43.829808000000007</v>
      </c>
      <c r="K64" s="126" t="s">
        <v>372</v>
      </c>
      <c r="L64" s="126" t="s">
        <v>372</v>
      </c>
      <c r="M64" s="126" t="s">
        <v>372</v>
      </c>
      <c r="N64" s="126" t="s">
        <v>372</v>
      </c>
      <c r="O64" s="126" t="s">
        <v>372</v>
      </c>
      <c r="P64" s="126" t="s">
        <v>372</v>
      </c>
      <c r="Q64" s="126" t="s">
        <v>372</v>
      </c>
      <c r="R64" s="126" t="s">
        <v>372</v>
      </c>
      <c r="S64" s="181">
        <f>IFERROR(VLOOKUP(B64,'Customer Details'!$A$6:$C$13,3,FALSE),"")</f>
        <v>0</v>
      </c>
    </row>
    <row r="65" spans="1:19" s="123" customFormat="1" ht="12" customHeight="1" x14ac:dyDescent="0.25">
      <c r="A65" s="100">
        <v>9015236</v>
      </c>
      <c r="B65" s="183" t="s">
        <v>442</v>
      </c>
      <c r="C65" s="100">
        <v>9015236</v>
      </c>
      <c r="D65" s="102" t="s">
        <v>350</v>
      </c>
      <c r="E65" s="103">
        <v>1</v>
      </c>
      <c r="F65" s="103" t="s">
        <v>539</v>
      </c>
      <c r="G65" s="133">
        <v>39.845280000000002</v>
      </c>
      <c r="H65" s="133">
        <v>43.829808000000007</v>
      </c>
      <c r="I65" s="184">
        <f t="shared" si="4"/>
        <v>39.845280000000002</v>
      </c>
      <c r="J65" s="184">
        <f t="shared" si="5"/>
        <v>43.829808000000007</v>
      </c>
      <c r="K65" s="126" t="s">
        <v>372</v>
      </c>
      <c r="L65" s="126" t="s">
        <v>372</v>
      </c>
      <c r="M65" s="126" t="s">
        <v>372</v>
      </c>
      <c r="N65" s="126" t="s">
        <v>372</v>
      </c>
      <c r="O65" s="126" t="s">
        <v>372</v>
      </c>
      <c r="P65" s="126" t="s">
        <v>372</v>
      </c>
      <c r="Q65" s="126" t="s">
        <v>372</v>
      </c>
      <c r="R65" s="126" t="s">
        <v>372</v>
      </c>
      <c r="S65" s="181">
        <f>IFERROR(VLOOKUP(B65,'Customer Details'!$A$6:$C$13,3,FALSE),"")</f>
        <v>0</v>
      </c>
    </row>
    <row r="66" spans="1:19" s="123" customFormat="1" ht="12" customHeight="1" x14ac:dyDescent="0.25">
      <c r="A66" s="100">
        <v>9015237</v>
      </c>
      <c r="B66" s="183" t="s">
        <v>442</v>
      </c>
      <c r="C66" s="100">
        <v>9015237</v>
      </c>
      <c r="D66" s="102" t="s">
        <v>351</v>
      </c>
      <c r="E66" s="103">
        <v>1</v>
      </c>
      <c r="F66" s="103" t="s">
        <v>539</v>
      </c>
      <c r="G66" s="133">
        <v>39.845280000000002</v>
      </c>
      <c r="H66" s="133">
        <v>43.829808000000007</v>
      </c>
      <c r="I66" s="184">
        <f t="shared" si="4"/>
        <v>39.845280000000002</v>
      </c>
      <c r="J66" s="184">
        <f t="shared" si="5"/>
        <v>43.829808000000007</v>
      </c>
      <c r="K66" s="126" t="s">
        <v>372</v>
      </c>
      <c r="L66" s="126" t="s">
        <v>372</v>
      </c>
      <c r="M66" s="126" t="s">
        <v>372</v>
      </c>
      <c r="N66" s="126" t="s">
        <v>372</v>
      </c>
      <c r="O66" s="126" t="s">
        <v>372</v>
      </c>
      <c r="P66" s="126" t="s">
        <v>372</v>
      </c>
      <c r="Q66" s="126" t="s">
        <v>372</v>
      </c>
      <c r="R66" s="126" t="s">
        <v>372</v>
      </c>
      <c r="S66" s="181">
        <f>IFERROR(VLOOKUP(B66,'Customer Details'!$A$6:$C$13,3,FALSE),"")</f>
        <v>0</v>
      </c>
    </row>
    <row r="67" spans="1:19" s="180" customFormat="1" ht="24" customHeight="1" x14ac:dyDescent="0.25">
      <c r="A67" s="171" t="s">
        <v>37</v>
      </c>
      <c r="B67" s="171"/>
      <c r="C67" s="171" t="s">
        <v>37</v>
      </c>
      <c r="D67" s="172"/>
      <c r="E67" s="173"/>
      <c r="F67" s="173"/>
      <c r="G67" s="175"/>
      <c r="H67" s="175"/>
      <c r="I67" s="176"/>
      <c r="J67" s="177"/>
      <c r="K67" s="178"/>
      <c r="L67" s="178"/>
      <c r="M67" s="178"/>
      <c r="N67" s="178"/>
      <c r="O67" s="178"/>
      <c r="P67" s="178"/>
      <c r="Q67" s="178"/>
      <c r="R67" s="178"/>
      <c r="S67" s="179"/>
    </row>
    <row r="68" spans="1:19" s="123" customFormat="1" ht="12" customHeight="1" x14ac:dyDescent="0.25">
      <c r="A68" s="100">
        <v>1810334</v>
      </c>
      <c r="B68" s="183" t="s">
        <v>442</v>
      </c>
      <c r="C68" s="100">
        <v>1810334</v>
      </c>
      <c r="D68" s="102" t="s">
        <v>67</v>
      </c>
      <c r="E68" s="103">
        <v>1</v>
      </c>
      <c r="F68" s="103"/>
      <c r="G68" s="133">
        <v>292.54824000000002</v>
      </c>
      <c r="H68" s="133">
        <v>321.80306400000006</v>
      </c>
      <c r="I68" s="184">
        <f>IFERROR(G68*(1-S68),"")</f>
        <v>292.54824000000002</v>
      </c>
      <c r="J68" s="184">
        <f>IFERROR(I68*1.1,"")</f>
        <v>321.80306400000006</v>
      </c>
      <c r="K68" s="126" t="s">
        <v>372</v>
      </c>
      <c r="L68" s="126" t="s">
        <v>372</v>
      </c>
      <c r="M68" s="126" t="s">
        <v>372</v>
      </c>
      <c r="N68" s="126" t="s">
        <v>372</v>
      </c>
      <c r="O68" s="126" t="s">
        <v>372</v>
      </c>
      <c r="P68" s="126" t="s">
        <v>372</v>
      </c>
      <c r="Q68" s="126" t="s">
        <v>372</v>
      </c>
      <c r="R68" s="126" t="s">
        <v>372</v>
      </c>
      <c r="S68" s="181">
        <f>IFERROR(VLOOKUP(B68,'Customer Details'!$A$6:$C$13,3,FALSE),"")</f>
        <v>0</v>
      </c>
    </row>
    <row r="69" spans="1:19" s="123" customFormat="1" ht="12" customHeight="1" x14ac:dyDescent="0.25">
      <c r="A69" s="100">
        <v>1811548</v>
      </c>
      <c r="B69" s="183" t="s">
        <v>442</v>
      </c>
      <c r="C69" s="100">
        <v>1811548</v>
      </c>
      <c r="D69" s="102" t="s">
        <v>599</v>
      </c>
      <c r="E69" s="103">
        <v>1</v>
      </c>
      <c r="F69" s="103"/>
      <c r="G69" s="133">
        <v>379.57872000000003</v>
      </c>
      <c r="H69" s="133">
        <v>417.53659200000004</v>
      </c>
      <c r="I69" s="184">
        <f>IFERROR(G69*(1-S69),"")</f>
        <v>379.57872000000003</v>
      </c>
      <c r="J69" s="184">
        <f>IFERROR(I69*1.1,"")</f>
        <v>417.53659200000004</v>
      </c>
      <c r="K69" s="126" t="s">
        <v>372</v>
      </c>
      <c r="L69" s="126" t="s">
        <v>372</v>
      </c>
      <c r="M69" s="126" t="s">
        <v>372</v>
      </c>
      <c r="N69" s="126" t="s">
        <v>372</v>
      </c>
      <c r="O69" s="126" t="s">
        <v>372</v>
      </c>
      <c r="P69" s="126" t="s">
        <v>372</v>
      </c>
      <c r="Q69" s="126" t="s">
        <v>372</v>
      </c>
      <c r="R69" s="126" t="s">
        <v>372</v>
      </c>
      <c r="S69" s="181">
        <f>IFERROR(VLOOKUP(B69,'Customer Details'!$A$6:$C$13,3,FALSE),"")</f>
        <v>0</v>
      </c>
    </row>
    <row r="70" spans="1:19" s="123" customFormat="1" ht="12" customHeight="1" x14ac:dyDescent="0.25">
      <c r="A70" s="100">
        <v>1810803</v>
      </c>
      <c r="B70" s="183" t="s">
        <v>442</v>
      </c>
      <c r="C70" s="100">
        <v>1810803</v>
      </c>
      <c r="D70" s="102" t="s">
        <v>68</v>
      </c>
      <c r="E70" s="103">
        <v>1</v>
      </c>
      <c r="F70" s="103"/>
      <c r="G70" s="133">
        <v>1002.42336</v>
      </c>
      <c r="H70" s="133">
        <v>1102.665696</v>
      </c>
      <c r="I70" s="184">
        <f>IFERROR(G70*(1-S70),"")</f>
        <v>1002.42336</v>
      </c>
      <c r="J70" s="184">
        <f>IFERROR(I70*1.1,"")</f>
        <v>1102.665696</v>
      </c>
      <c r="K70" s="126" t="s">
        <v>372</v>
      </c>
      <c r="L70" s="126" t="s">
        <v>372</v>
      </c>
      <c r="M70" s="126" t="s">
        <v>372</v>
      </c>
      <c r="N70" s="126" t="s">
        <v>372</v>
      </c>
      <c r="O70" s="126" t="s">
        <v>372</v>
      </c>
      <c r="P70" s="126" t="s">
        <v>372</v>
      </c>
      <c r="Q70" s="126" t="s">
        <v>372</v>
      </c>
      <c r="R70" s="126" t="s">
        <v>372</v>
      </c>
      <c r="S70" s="181">
        <f>IFERROR(VLOOKUP(B70,'Customer Details'!$A$6:$C$13,3,FALSE),"")</f>
        <v>0</v>
      </c>
    </row>
    <row r="71" spans="1:19" s="180" customFormat="1" ht="24" customHeight="1" x14ac:dyDescent="0.25">
      <c r="A71" s="171" t="s">
        <v>127</v>
      </c>
      <c r="B71" s="171"/>
      <c r="C71" s="171" t="s">
        <v>127</v>
      </c>
      <c r="D71" s="172"/>
      <c r="E71" s="173"/>
      <c r="F71" s="173"/>
      <c r="G71" s="175"/>
      <c r="H71" s="175"/>
      <c r="I71" s="176"/>
      <c r="J71" s="177"/>
      <c r="K71" s="178"/>
      <c r="L71" s="178"/>
      <c r="M71" s="178"/>
      <c r="N71" s="178"/>
      <c r="O71" s="178"/>
      <c r="P71" s="178"/>
      <c r="Q71" s="178"/>
      <c r="R71" s="178"/>
      <c r="S71" s="179"/>
    </row>
    <row r="72" spans="1:19" ht="12" customHeight="1" x14ac:dyDescent="0.25">
      <c r="A72" s="100">
        <v>1841026</v>
      </c>
      <c r="B72" s="103" t="s">
        <v>442</v>
      </c>
      <c r="C72" s="100">
        <v>1841026</v>
      </c>
      <c r="D72" s="102" t="s">
        <v>318</v>
      </c>
      <c r="E72" s="103">
        <v>1</v>
      </c>
      <c r="G72" s="133">
        <v>48.233760000000004</v>
      </c>
      <c r="H72" s="133">
        <v>53.057136000000007</v>
      </c>
      <c r="I72" s="184">
        <f>IFERROR(G72*(1-S72),"")</f>
        <v>48.233760000000004</v>
      </c>
      <c r="J72" s="184">
        <f>IFERROR(I72*1.1,"")</f>
        <v>53.057136000000007</v>
      </c>
      <c r="K72" s="126" t="s">
        <v>372</v>
      </c>
      <c r="L72" s="126" t="s">
        <v>372</v>
      </c>
      <c r="M72" s="126" t="s">
        <v>372</v>
      </c>
      <c r="N72" s="126" t="s">
        <v>372</v>
      </c>
      <c r="O72" s="126" t="s">
        <v>372</v>
      </c>
      <c r="P72" s="126" t="s">
        <v>372</v>
      </c>
      <c r="Q72" s="126" t="s">
        <v>372</v>
      </c>
      <c r="R72" s="126" t="s">
        <v>372</v>
      </c>
      <c r="S72" s="181">
        <f>IFERROR(VLOOKUP(B72,'Customer Details'!$A$6:$C$13,3,FALSE),"")</f>
        <v>0</v>
      </c>
    </row>
    <row r="73" spans="1:19" s="100" customFormat="1" ht="12" customHeight="1" x14ac:dyDescent="0.25">
      <c r="A73" s="100">
        <v>1841025</v>
      </c>
      <c r="B73" s="187" t="s">
        <v>442</v>
      </c>
      <c r="C73" s="100">
        <v>1841025</v>
      </c>
      <c r="D73" s="102" t="s">
        <v>319</v>
      </c>
      <c r="E73" s="103">
        <v>1</v>
      </c>
      <c r="F73" s="103" t="s">
        <v>539</v>
      </c>
      <c r="G73" s="133">
        <v>74.447760000000002</v>
      </c>
      <c r="H73" s="133">
        <v>81.892536000000007</v>
      </c>
      <c r="I73" s="184">
        <f>IFERROR(G73*(1-S73),"")</f>
        <v>74.447760000000002</v>
      </c>
      <c r="J73" s="184">
        <f>IFERROR(I73*1.1,"")</f>
        <v>81.892536000000007</v>
      </c>
      <c r="K73" s="126" t="s">
        <v>372</v>
      </c>
      <c r="L73" s="126" t="s">
        <v>372</v>
      </c>
      <c r="M73" s="126" t="s">
        <v>372</v>
      </c>
      <c r="N73" s="126" t="s">
        <v>372</v>
      </c>
      <c r="O73" s="126" t="s">
        <v>372</v>
      </c>
      <c r="P73" s="126" t="s">
        <v>372</v>
      </c>
      <c r="Q73" s="126" t="s">
        <v>372</v>
      </c>
      <c r="R73" s="126" t="s">
        <v>372</v>
      </c>
      <c r="S73" s="181">
        <f>IFERROR(VLOOKUP(B73,'Customer Details'!$A$6:$C$13,3,FALSE),"")</f>
        <v>0</v>
      </c>
    </row>
    <row r="74" spans="1:19" s="100" customFormat="1" ht="12" customHeight="1" x14ac:dyDescent="0.25">
      <c r="A74" s="100">
        <v>1841064</v>
      </c>
      <c r="B74" s="187" t="s">
        <v>442</v>
      </c>
      <c r="C74" s="100">
        <v>1841064</v>
      </c>
      <c r="D74" s="102" t="s">
        <v>106</v>
      </c>
      <c r="E74" s="103">
        <v>1</v>
      </c>
      <c r="F74" s="103" t="s">
        <v>539</v>
      </c>
      <c r="G74" s="133">
        <v>92.27328</v>
      </c>
      <c r="H74" s="133">
        <v>101.50060800000001</v>
      </c>
      <c r="I74" s="184">
        <f>IFERROR(G74*(1-S74),"")</f>
        <v>92.27328</v>
      </c>
      <c r="J74" s="184">
        <f>IFERROR(I74*1.1,"")</f>
        <v>101.50060800000001</v>
      </c>
      <c r="K74" s="126" t="s">
        <v>372</v>
      </c>
      <c r="L74" s="126" t="s">
        <v>372</v>
      </c>
      <c r="M74" s="126" t="s">
        <v>372</v>
      </c>
      <c r="N74" s="126" t="s">
        <v>372</v>
      </c>
      <c r="O74" s="126" t="s">
        <v>372</v>
      </c>
      <c r="P74" s="126" t="s">
        <v>372</v>
      </c>
      <c r="Q74" s="126" t="s">
        <v>372</v>
      </c>
      <c r="R74" s="126" t="s">
        <v>372</v>
      </c>
      <c r="S74" s="181">
        <f>IFERROR(VLOOKUP(B74,'Customer Details'!$A$6:$C$13,3,FALSE),"")</f>
        <v>0</v>
      </c>
    </row>
    <row r="75" spans="1:19" s="180" customFormat="1" ht="24" customHeight="1" x14ac:dyDescent="0.25">
      <c r="A75" s="171" t="s">
        <v>69</v>
      </c>
      <c r="B75" s="171"/>
      <c r="C75" s="171" t="s">
        <v>69</v>
      </c>
      <c r="D75" s="172"/>
      <c r="E75" s="173"/>
      <c r="F75" s="173"/>
      <c r="G75" s="175"/>
      <c r="H75" s="175"/>
      <c r="I75" s="176"/>
      <c r="J75" s="177"/>
      <c r="K75" s="178"/>
      <c r="L75" s="178"/>
      <c r="M75" s="178"/>
      <c r="N75" s="178"/>
      <c r="O75" s="178"/>
      <c r="P75" s="178"/>
      <c r="Q75" s="178"/>
      <c r="R75" s="178"/>
      <c r="S75" s="179"/>
    </row>
    <row r="76" spans="1:19" s="123" customFormat="1" ht="12" customHeight="1" x14ac:dyDescent="0.25">
      <c r="A76" s="100">
        <v>9013707</v>
      </c>
      <c r="B76" s="183" t="s">
        <v>442</v>
      </c>
      <c r="C76" s="100">
        <v>9013707</v>
      </c>
      <c r="D76" s="102" t="s">
        <v>383</v>
      </c>
      <c r="E76" s="103">
        <v>1</v>
      </c>
      <c r="F76" s="103" t="s">
        <v>539</v>
      </c>
      <c r="G76" s="133">
        <v>282.06263999999999</v>
      </c>
      <c r="H76" s="133">
        <v>310.26890400000002</v>
      </c>
      <c r="I76" s="184">
        <f>IFERROR(G76*(1-S76),"")</f>
        <v>282.06263999999999</v>
      </c>
      <c r="J76" s="184">
        <f>IFERROR(I76*1.1,"")</f>
        <v>310.26890400000002</v>
      </c>
      <c r="M76" s="134"/>
      <c r="Q76" s="126" t="s">
        <v>372</v>
      </c>
      <c r="S76" s="185">
        <f>IFERROR(VLOOKUP(B76,'Customer Details'!$A$6:$C$13,3,FALSE),"")</f>
        <v>0</v>
      </c>
    </row>
    <row r="77" spans="1:19" s="123" customFormat="1" ht="12" customHeight="1" x14ac:dyDescent="0.25">
      <c r="A77" s="100">
        <v>9013708</v>
      </c>
      <c r="B77" s="183" t="s">
        <v>442</v>
      </c>
      <c r="C77" s="100">
        <v>9013708</v>
      </c>
      <c r="D77" s="102" t="s">
        <v>244</v>
      </c>
      <c r="E77" s="103">
        <v>1</v>
      </c>
      <c r="F77" s="103" t="s">
        <v>539</v>
      </c>
      <c r="G77" s="133">
        <v>306.17951999999997</v>
      </c>
      <c r="H77" s="133">
        <v>336.79747199999997</v>
      </c>
      <c r="I77" s="184">
        <f>IFERROR(G77*(1-S77),"")</f>
        <v>306.17951999999997</v>
      </c>
      <c r="J77" s="184">
        <f>IFERROR(I77*1.1,"")</f>
        <v>336.79747199999997</v>
      </c>
      <c r="K77" s="126" t="s">
        <v>372</v>
      </c>
      <c r="L77" s="126" t="s">
        <v>372</v>
      </c>
      <c r="M77" s="134"/>
      <c r="N77" s="126" t="s">
        <v>372</v>
      </c>
      <c r="O77" s="126"/>
      <c r="Q77" s="126" t="s">
        <v>372</v>
      </c>
      <c r="S77" s="185">
        <f>IFERROR(VLOOKUP(B77,'Customer Details'!$A$6:$C$13,3,FALSE),"")</f>
        <v>0</v>
      </c>
    </row>
    <row r="78" spans="1:19" s="180" customFormat="1" ht="24" customHeight="1" x14ac:dyDescent="0.25">
      <c r="A78" s="171" t="s">
        <v>70</v>
      </c>
      <c r="B78" s="171"/>
      <c r="C78" s="171" t="s">
        <v>70</v>
      </c>
      <c r="D78" s="172"/>
      <c r="E78" s="173"/>
      <c r="F78" s="173"/>
      <c r="G78" s="175"/>
      <c r="H78" s="175"/>
      <c r="I78" s="176"/>
      <c r="J78" s="177"/>
      <c r="K78" s="178"/>
      <c r="L78" s="178"/>
      <c r="M78" s="178"/>
      <c r="N78" s="178"/>
      <c r="O78" s="178"/>
      <c r="P78" s="178"/>
      <c r="Q78" s="178"/>
      <c r="R78" s="178"/>
      <c r="S78" s="179"/>
    </row>
    <row r="79" spans="1:19" s="123" customFormat="1" ht="12" customHeight="1" x14ac:dyDescent="0.25">
      <c r="A79" s="100">
        <v>9014400</v>
      </c>
      <c r="B79" s="183" t="s">
        <v>442</v>
      </c>
      <c r="C79" s="100">
        <v>9014400</v>
      </c>
      <c r="D79" s="102" t="s">
        <v>384</v>
      </c>
      <c r="E79" s="103">
        <v>1</v>
      </c>
      <c r="F79" s="103"/>
      <c r="G79" s="133">
        <v>290.45112000000006</v>
      </c>
      <c r="H79" s="133">
        <v>319.49623200000008</v>
      </c>
      <c r="I79" s="184">
        <f t="shared" ref="I79:I84" si="6">IFERROR(G79*(1-S79),"")</f>
        <v>290.45112000000006</v>
      </c>
      <c r="J79" s="184">
        <f t="shared" ref="J79:J84" si="7">IFERROR(I79*1.1,"")</f>
        <v>319.49623200000008</v>
      </c>
      <c r="M79" s="126" t="s">
        <v>372</v>
      </c>
      <c r="S79" s="185">
        <f>IFERROR(VLOOKUP(B79,'Customer Details'!$A$6:$C$13,3,FALSE),"")</f>
        <v>0</v>
      </c>
    </row>
    <row r="80" spans="1:19" s="123" customFormat="1" ht="12" customHeight="1" x14ac:dyDescent="0.25">
      <c r="A80" s="100">
        <v>9013809</v>
      </c>
      <c r="B80" s="183" t="s">
        <v>442</v>
      </c>
      <c r="C80" s="100">
        <v>9013809</v>
      </c>
      <c r="D80" s="102" t="s">
        <v>385</v>
      </c>
      <c r="E80" s="103">
        <v>1</v>
      </c>
      <c r="F80" s="103"/>
      <c r="G80" s="133">
        <v>290.45112000000006</v>
      </c>
      <c r="H80" s="133">
        <v>319.49623200000008</v>
      </c>
      <c r="I80" s="184">
        <f t="shared" si="6"/>
        <v>290.45112000000006</v>
      </c>
      <c r="J80" s="184">
        <f t="shared" si="7"/>
        <v>319.49623200000008</v>
      </c>
      <c r="M80" s="126" t="s">
        <v>372</v>
      </c>
      <c r="S80" s="185">
        <f>IFERROR(VLOOKUP(B80,'Customer Details'!$A$6:$C$13,3,FALSE),"")</f>
        <v>0</v>
      </c>
    </row>
    <row r="81" spans="1:19" s="123" customFormat="1" ht="12" customHeight="1" x14ac:dyDescent="0.25">
      <c r="A81" s="100">
        <v>9013847</v>
      </c>
      <c r="B81" s="183" t="s">
        <v>442</v>
      </c>
      <c r="C81" s="100">
        <v>9013847</v>
      </c>
      <c r="D81" s="102" t="s">
        <v>386</v>
      </c>
      <c r="E81" s="103">
        <v>1</v>
      </c>
      <c r="F81" s="103"/>
      <c r="G81" s="133">
        <v>290.45112000000006</v>
      </c>
      <c r="H81" s="133">
        <v>319.49623200000008</v>
      </c>
      <c r="I81" s="184">
        <f t="shared" si="6"/>
        <v>290.45112000000006</v>
      </c>
      <c r="J81" s="184">
        <f t="shared" si="7"/>
        <v>319.49623200000008</v>
      </c>
      <c r="M81" s="126" t="s">
        <v>372</v>
      </c>
      <c r="S81" s="185">
        <f>IFERROR(VLOOKUP(B81,'Customer Details'!$A$6:$C$13,3,FALSE),"")</f>
        <v>0</v>
      </c>
    </row>
    <row r="82" spans="1:19" s="123" customFormat="1" ht="12" customHeight="1" x14ac:dyDescent="0.25">
      <c r="A82" s="100">
        <v>1816068</v>
      </c>
      <c r="B82" s="183" t="s">
        <v>442</v>
      </c>
      <c r="C82" s="100">
        <v>1816068</v>
      </c>
      <c r="D82" s="102" t="s">
        <v>111</v>
      </c>
      <c r="E82" s="103">
        <v>1</v>
      </c>
      <c r="F82" s="103"/>
      <c r="G82" s="133">
        <v>264.23712</v>
      </c>
      <c r="H82" s="133">
        <v>290.66083200000003</v>
      </c>
      <c r="I82" s="184">
        <f t="shared" si="6"/>
        <v>264.23712</v>
      </c>
      <c r="J82" s="184">
        <f t="shared" si="7"/>
        <v>290.66083200000003</v>
      </c>
      <c r="M82" s="126" t="s">
        <v>372</v>
      </c>
      <c r="N82" s="126" t="s">
        <v>372</v>
      </c>
      <c r="O82" s="126" t="s">
        <v>372</v>
      </c>
      <c r="S82" s="185">
        <f>IFERROR(VLOOKUP(B82,'Customer Details'!$A$6:$C$13,3,FALSE),"")</f>
        <v>0</v>
      </c>
    </row>
    <row r="83" spans="1:19" s="123" customFormat="1" ht="12" customHeight="1" x14ac:dyDescent="0.25">
      <c r="A83" s="100">
        <v>1818212</v>
      </c>
      <c r="B83" s="183" t="s">
        <v>442</v>
      </c>
      <c r="C83" s="100">
        <v>1818212</v>
      </c>
      <c r="D83" s="102" t="s">
        <v>112</v>
      </c>
      <c r="E83" s="103">
        <v>1</v>
      </c>
      <c r="F83" s="103"/>
      <c r="G83" s="133">
        <v>364.89888000000002</v>
      </c>
      <c r="H83" s="133">
        <v>401.38876800000003</v>
      </c>
      <c r="I83" s="184">
        <f t="shared" si="6"/>
        <v>364.89888000000002</v>
      </c>
      <c r="J83" s="184">
        <f t="shared" si="7"/>
        <v>401.38876800000003</v>
      </c>
      <c r="M83" s="126" t="s">
        <v>372</v>
      </c>
      <c r="N83" s="126" t="s">
        <v>372</v>
      </c>
      <c r="O83" s="126" t="s">
        <v>372</v>
      </c>
      <c r="S83" s="185">
        <f>IFERROR(VLOOKUP(B83,'Customer Details'!$A$6:$C$13,3,FALSE),"")</f>
        <v>0</v>
      </c>
    </row>
    <row r="84" spans="1:19" s="123" customFormat="1" ht="12" customHeight="1" x14ac:dyDescent="0.25">
      <c r="A84" s="100">
        <v>9013075</v>
      </c>
      <c r="B84" s="183" t="s">
        <v>442</v>
      </c>
      <c r="C84" s="100">
        <v>9013075</v>
      </c>
      <c r="D84" s="102" t="s">
        <v>113</v>
      </c>
      <c r="E84" s="103">
        <v>1</v>
      </c>
      <c r="F84" s="103" t="s">
        <v>539</v>
      </c>
      <c r="G84" s="133">
        <v>553.63968</v>
      </c>
      <c r="H84" s="133">
        <v>609.003648</v>
      </c>
      <c r="I84" s="184">
        <f t="shared" si="6"/>
        <v>553.63968</v>
      </c>
      <c r="J84" s="184">
        <f t="shared" si="7"/>
        <v>609.003648</v>
      </c>
      <c r="K84" s="126" t="s">
        <v>372</v>
      </c>
      <c r="L84" s="126" t="s">
        <v>372</v>
      </c>
      <c r="M84" s="126" t="s">
        <v>372</v>
      </c>
      <c r="N84" s="126" t="s">
        <v>372</v>
      </c>
      <c r="O84" s="126" t="s">
        <v>372</v>
      </c>
      <c r="P84" s="126"/>
      <c r="Q84" s="126" t="s">
        <v>372</v>
      </c>
      <c r="R84" s="126"/>
      <c r="S84" s="181">
        <f>IFERROR(VLOOKUP(B84,'Customer Details'!$A$6:$C$13,3,FALSE),"")</f>
        <v>0</v>
      </c>
    </row>
    <row r="85" spans="1:19" s="180" customFormat="1" ht="24" customHeight="1" x14ac:dyDescent="0.25">
      <c r="A85" s="171" t="s">
        <v>114</v>
      </c>
      <c r="B85" s="171"/>
      <c r="C85" s="171" t="s">
        <v>114</v>
      </c>
      <c r="D85" s="172"/>
      <c r="E85" s="173"/>
      <c r="F85" s="173"/>
      <c r="G85" s="175"/>
      <c r="H85" s="175"/>
      <c r="I85" s="176"/>
      <c r="J85" s="177"/>
      <c r="K85" s="178"/>
      <c r="L85" s="178"/>
      <c r="M85" s="178"/>
      <c r="N85" s="178"/>
      <c r="O85" s="178"/>
      <c r="P85" s="178"/>
      <c r="Q85" s="178"/>
      <c r="R85" s="178"/>
      <c r="S85" s="179"/>
    </row>
    <row r="86" spans="1:19" s="123" customFormat="1" ht="12" customHeight="1" x14ac:dyDescent="0.25">
      <c r="A86" s="100">
        <v>1810096</v>
      </c>
      <c r="B86" s="183" t="s">
        <v>442</v>
      </c>
      <c r="C86" s="100">
        <v>1810096</v>
      </c>
      <c r="D86" s="102" t="s">
        <v>245</v>
      </c>
      <c r="E86" s="103">
        <v>1</v>
      </c>
      <c r="F86" s="103"/>
      <c r="G86" s="133">
        <v>258.99432000000002</v>
      </c>
      <c r="H86" s="133">
        <v>284.89375200000006</v>
      </c>
      <c r="I86" s="184">
        <f>IFERROR(G86*(1-S86),"")</f>
        <v>258.99432000000002</v>
      </c>
      <c r="J86" s="184">
        <f>IFERROR(I86*1.1,"")</f>
        <v>284.89375200000006</v>
      </c>
      <c r="K86" s="126" t="s">
        <v>372</v>
      </c>
      <c r="L86" s="126" t="s">
        <v>372</v>
      </c>
      <c r="M86" s="126"/>
      <c r="N86" s="126"/>
      <c r="O86" s="126"/>
      <c r="P86" s="126"/>
      <c r="Q86" s="126"/>
      <c r="R86" s="126"/>
      <c r="S86" s="181">
        <f>IFERROR(VLOOKUP(B86,'Customer Details'!$A$6:$C$13,3,FALSE),"")</f>
        <v>0</v>
      </c>
    </row>
    <row r="87" spans="1:19" s="123" customFormat="1" ht="12" customHeight="1" x14ac:dyDescent="0.25">
      <c r="A87" s="100">
        <v>1810110</v>
      </c>
      <c r="B87" s="183" t="s">
        <v>442</v>
      </c>
      <c r="C87" s="100">
        <v>1810110</v>
      </c>
      <c r="D87" s="102" t="s">
        <v>247</v>
      </c>
      <c r="E87" s="103">
        <v>1</v>
      </c>
      <c r="F87" s="103" t="s">
        <v>539</v>
      </c>
      <c r="G87" s="133">
        <v>315.61655999999999</v>
      </c>
      <c r="H87" s="133">
        <v>347.17821600000002</v>
      </c>
      <c r="I87" s="184">
        <f>IFERROR(G87*(1-S87),"")</f>
        <v>315.61655999999999</v>
      </c>
      <c r="J87" s="184">
        <f>IFERROR(I87*1.1,"")</f>
        <v>347.17821600000002</v>
      </c>
      <c r="K87" s="126" t="s">
        <v>372</v>
      </c>
      <c r="L87" s="126" t="s">
        <v>372</v>
      </c>
      <c r="M87" s="126"/>
      <c r="N87" s="126"/>
      <c r="O87" s="126"/>
      <c r="P87" s="126"/>
      <c r="Q87" s="126"/>
      <c r="R87" s="126"/>
      <c r="S87" s="181">
        <f>IFERROR(VLOOKUP(B87,'Customer Details'!$A$6:$C$13,3,FALSE),"")</f>
        <v>0</v>
      </c>
    </row>
    <row r="88" spans="1:19" s="123" customFormat="1" ht="12" customHeight="1" x14ac:dyDescent="0.25">
      <c r="A88" s="100">
        <v>1810217</v>
      </c>
      <c r="B88" s="183" t="s">
        <v>442</v>
      </c>
      <c r="C88" s="100">
        <v>1810217</v>
      </c>
      <c r="D88" s="102" t="s">
        <v>248</v>
      </c>
      <c r="E88" s="103">
        <v>1</v>
      </c>
      <c r="F88" s="103" t="s">
        <v>540</v>
      </c>
      <c r="G88" s="133">
        <v>282.06263999999999</v>
      </c>
      <c r="H88" s="133">
        <v>310.26890400000002</v>
      </c>
      <c r="I88" s="184">
        <f>IFERROR(G88*(1-S88),"")</f>
        <v>282.06263999999999</v>
      </c>
      <c r="J88" s="184">
        <f>IFERROR(I88*1.1,"")</f>
        <v>310.26890400000002</v>
      </c>
      <c r="K88" s="126" t="s">
        <v>372</v>
      </c>
      <c r="L88" s="126" t="s">
        <v>372</v>
      </c>
      <c r="M88" s="126" t="s">
        <v>372</v>
      </c>
      <c r="N88" s="126" t="s">
        <v>372</v>
      </c>
      <c r="O88" s="126" t="s">
        <v>372</v>
      </c>
      <c r="P88" s="126" t="s">
        <v>372</v>
      </c>
      <c r="Q88" s="126" t="s">
        <v>372</v>
      </c>
      <c r="R88" s="126" t="s">
        <v>372</v>
      </c>
      <c r="S88" s="181">
        <f>IFERROR(VLOOKUP(B88,'Customer Details'!$A$6:$C$13,3,FALSE),"")</f>
        <v>0</v>
      </c>
    </row>
    <row r="89" spans="1:19" s="123" customFormat="1" ht="12" customHeight="1" x14ac:dyDescent="0.25">
      <c r="A89" s="100">
        <v>1810750</v>
      </c>
      <c r="B89" s="183" t="s">
        <v>442</v>
      </c>
      <c r="C89" s="100">
        <v>1810750</v>
      </c>
      <c r="D89" s="102" t="s">
        <v>224</v>
      </c>
      <c r="E89" s="103">
        <v>1</v>
      </c>
      <c r="F89" s="103"/>
      <c r="G89" s="133">
        <v>244.31448</v>
      </c>
      <c r="H89" s="133">
        <v>268.74592800000005</v>
      </c>
      <c r="I89" s="184">
        <f>IFERROR(G89*(1-S89),"")</f>
        <v>244.31448</v>
      </c>
      <c r="J89" s="184">
        <f>IFERROR(I89*1.1,"")</f>
        <v>268.74592800000005</v>
      </c>
      <c r="K89" s="126" t="s">
        <v>372</v>
      </c>
      <c r="L89" s="126" t="s">
        <v>372</v>
      </c>
      <c r="M89" s="126" t="s">
        <v>372</v>
      </c>
      <c r="N89" s="126"/>
      <c r="O89" s="126"/>
      <c r="P89" s="126"/>
      <c r="Q89" s="126" t="s">
        <v>372</v>
      </c>
      <c r="R89" s="126" t="s">
        <v>372</v>
      </c>
      <c r="S89" s="181">
        <f>IFERROR(VLOOKUP(B89,'Customer Details'!$A$6:$C$13,3,FALSE),"")</f>
        <v>0</v>
      </c>
    </row>
    <row r="90" spans="1:19" s="180" customFormat="1" ht="24" customHeight="1" x14ac:dyDescent="0.25">
      <c r="A90" s="171" t="s">
        <v>115</v>
      </c>
      <c r="B90" s="171"/>
      <c r="C90" s="171" t="s">
        <v>115</v>
      </c>
      <c r="D90" s="172"/>
      <c r="E90" s="173"/>
      <c r="F90" s="173"/>
      <c r="G90" s="175"/>
      <c r="H90" s="175"/>
      <c r="I90" s="176"/>
      <c r="J90" s="177"/>
      <c r="K90" s="178"/>
      <c r="L90" s="178"/>
      <c r="M90" s="178"/>
      <c r="N90" s="178"/>
      <c r="O90" s="178"/>
      <c r="P90" s="178"/>
      <c r="Q90" s="178"/>
      <c r="R90" s="178"/>
      <c r="S90" s="179"/>
    </row>
    <row r="91" spans="1:19" s="123" customFormat="1" ht="12" customHeight="1" x14ac:dyDescent="0.25">
      <c r="A91" s="100">
        <v>1810783</v>
      </c>
      <c r="B91" s="183" t="s">
        <v>442</v>
      </c>
      <c r="C91" s="100">
        <v>1810783</v>
      </c>
      <c r="D91" s="102" t="s">
        <v>243</v>
      </c>
      <c r="E91" s="103">
        <v>1</v>
      </c>
      <c r="F91" s="103" t="s">
        <v>539</v>
      </c>
      <c r="G91" s="133">
        <v>314.56800000000004</v>
      </c>
      <c r="H91" s="133">
        <v>346.02480000000008</v>
      </c>
      <c r="I91" s="184">
        <f>IFERROR(G91*(1-S91),"")</f>
        <v>314.56800000000004</v>
      </c>
      <c r="J91" s="184">
        <f>IFERROR(I91*1.1,"")</f>
        <v>346.02480000000008</v>
      </c>
      <c r="M91" s="126" t="s">
        <v>372</v>
      </c>
      <c r="N91" s="126" t="s">
        <v>372</v>
      </c>
      <c r="O91" s="126"/>
      <c r="Q91" s="126" t="s">
        <v>372</v>
      </c>
      <c r="R91" s="126" t="s">
        <v>372</v>
      </c>
      <c r="S91" s="181">
        <f>IFERROR(VLOOKUP(B91,'Customer Details'!$A$6:$C$13,3,FALSE),"")</f>
        <v>0</v>
      </c>
    </row>
    <row r="92" spans="1:19" s="123" customFormat="1" ht="12" customHeight="1" x14ac:dyDescent="0.25">
      <c r="A92" s="100">
        <v>1810784</v>
      </c>
      <c r="B92" s="183" t="s">
        <v>442</v>
      </c>
      <c r="C92" s="100">
        <v>1810784</v>
      </c>
      <c r="D92" s="102" t="s">
        <v>107</v>
      </c>
      <c r="E92" s="103">
        <v>1</v>
      </c>
      <c r="F92" s="103"/>
      <c r="G92" s="133">
        <v>314.56800000000004</v>
      </c>
      <c r="H92" s="133">
        <v>346.02480000000008</v>
      </c>
      <c r="I92" s="184">
        <f>IFERROR(G92*(1-S92),"")</f>
        <v>314.56800000000004</v>
      </c>
      <c r="J92" s="184">
        <f>IFERROR(I92*1.1,"")</f>
        <v>346.02480000000008</v>
      </c>
      <c r="M92" s="126" t="s">
        <v>372</v>
      </c>
      <c r="N92" s="126" t="s">
        <v>372</v>
      </c>
      <c r="O92" s="126"/>
      <c r="Q92" s="126" t="s">
        <v>372</v>
      </c>
      <c r="R92" s="126" t="s">
        <v>372</v>
      </c>
      <c r="S92" s="181">
        <f>IFERROR(VLOOKUP(B92,'Customer Details'!$A$6:$C$13,3,FALSE),"")</f>
        <v>0</v>
      </c>
    </row>
    <row r="93" spans="1:19" s="123" customFormat="1" ht="12" customHeight="1" x14ac:dyDescent="0.25">
      <c r="A93" s="100">
        <v>1810806</v>
      </c>
      <c r="B93" s="183" t="s">
        <v>442</v>
      </c>
      <c r="C93" s="100">
        <v>1810806</v>
      </c>
      <c r="D93" s="102" t="s">
        <v>325</v>
      </c>
      <c r="E93" s="103">
        <v>1</v>
      </c>
      <c r="F93" s="103" t="s">
        <v>539</v>
      </c>
      <c r="G93" s="133">
        <v>324.00504000000001</v>
      </c>
      <c r="H93" s="133">
        <v>356.40554400000002</v>
      </c>
      <c r="I93" s="184">
        <f>IFERROR(G93*(1-S93),"")</f>
        <v>324.00504000000001</v>
      </c>
      <c r="J93" s="184">
        <f>IFERROR(I93*1.1,"")</f>
        <v>356.40554400000002</v>
      </c>
      <c r="M93" s="134"/>
      <c r="O93" s="126" t="s">
        <v>372</v>
      </c>
      <c r="S93" s="185">
        <f>IFERROR(VLOOKUP(B93,'Customer Details'!$A$6:$C$13,3,FALSE),"")</f>
        <v>0</v>
      </c>
    </row>
    <row r="94" spans="1:19" s="123" customFormat="1" ht="12" customHeight="1" x14ac:dyDescent="0.25">
      <c r="A94" s="100">
        <v>1810802</v>
      </c>
      <c r="B94" s="183" t="s">
        <v>442</v>
      </c>
      <c r="C94" s="100">
        <v>1810802</v>
      </c>
      <c r="D94" s="102" t="s">
        <v>326</v>
      </c>
      <c r="E94" s="103">
        <v>1</v>
      </c>
      <c r="F94" s="103"/>
      <c r="G94" s="133">
        <v>324.00504000000001</v>
      </c>
      <c r="H94" s="133">
        <v>356.40554400000002</v>
      </c>
      <c r="I94" s="184">
        <f>IFERROR(G94*(1-S94),"")</f>
        <v>324.00504000000001</v>
      </c>
      <c r="J94" s="184">
        <f>IFERROR(I94*1.1,"")</f>
        <v>356.40554400000002</v>
      </c>
      <c r="M94" s="134"/>
      <c r="O94" s="126" t="s">
        <v>372</v>
      </c>
      <c r="S94" s="185">
        <f>IFERROR(VLOOKUP(B94,'Customer Details'!$A$6:$C$13,3,FALSE),"")</f>
        <v>0</v>
      </c>
    </row>
    <row r="95" spans="1:19" s="180" customFormat="1" ht="24" customHeight="1" x14ac:dyDescent="0.25">
      <c r="A95" s="171" t="s">
        <v>335</v>
      </c>
      <c r="B95" s="171"/>
      <c r="C95" s="171" t="s">
        <v>335</v>
      </c>
      <c r="D95" s="172"/>
      <c r="E95" s="173"/>
      <c r="F95" s="173"/>
      <c r="G95" s="175"/>
      <c r="H95" s="175"/>
      <c r="I95" s="176"/>
      <c r="J95" s="177"/>
      <c r="K95" s="178"/>
      <c r="L95" s="178"/>
      <c r="M95" s="178"/>
      <c r="N95" s="178"/>
      <c r="O95" s="178"/>
      <c r="P95" s="178"/>
      <c r="Q95" s="178"/>
      <c r="R95" s="178"/>
      <c r="S95" s="179"/>
    </row>
    <row r="96" spans="1:19" s="123" customFormat="1" ht="12" customHeight="1" x14ac:dyDescent="0.25">
      <c r="A96" s="100">
        <v>1810165</v>
      </c>
      <c r="B96" s="183" t="s">
        <v>442</v>
      </c>
      <c r="C96" s="100">
        <v>1810165</v>
      </c>
      <c r="D96" s="102" t="s">
        <v>249</v>
      </c>
      <c r="E96" s="103">
        <v>1</v>
      </c>
      <c r="F96" s="103" t="s">
        <v>539</v>
      </c>
      <c r="G96" s="133">
        <v>146.79840000000002</v>
      </c>
      <c r="H96" s="133">
        <v>161.47824000000003</v>
      </c>
      <c r="I96" s="184">
        <f>IFERROR(G96*(1-S96),"")</f>
        <v>146.79840000000002</v>
      </c>
      <c r="J96" s="184">
        <f>IFERROR(I96*1.1,"")</f>
        <v>161.47824000000003</v>
      </c>
      <c r="K96" s="126" t="s">
        <v>372</v>
      </c>
      <c r="L96" s="126" t="s">
        <v>372</v>
      </c>
      <c r="M96" s="126" t="s">
        <v>372</v>
      </c>
      <c r="N96" s="126" t="s">
        <v>372</v>
      </c>
      <c r="O96" s="126" t="s">
        <v>372</v>
      </c>
      <c r="P96" s="126" t="s">
        <v>372</v>
      </c>
      <c r="Q96" s="126" t="s">
        <v>372</v>
      </c>
      <c r="R96" s="126" t="s">
        <v>372</v>
      </c>
      <c r="S96" s="181">
        <f>IFERROR(VLOOKUP(B96,'Customer Details'!$A$6:$C$13,3,FALSE),"")</f>
        <v>0</v>
      </c>
    </row>
    <row r="97" spans="1:19" s="123" customFormat="1" ht="12" customHeight="1" x14ac:dyDescent="0.25">
      <c r="A97" s="100">
        <v>1810628</v>
      </c>
      <c r="B97" s="183" t="s">
        <v>442</v>
      </c>
      <c r="C97" s="100">
        <v>1810628</v>
      </c>
      <c r="D97" s="102" t="s">
        <v>225</v>
      </c>
      <c r="E97" s="103">
        <v>1</v>
      </c>
      <c r="F97" s="103" t="s">
        <v>539</v>
      </c>
      <c r="G97" s="133">
        <v>146.79840000000002</v>
      </c>
      <c r="H97" s="133">
        <v>161.47824000000003</v>
      </c>
      <c r="I97" s="184">
        <f>IFERROR(G97*(1-S97),"")</f>
        <v>146.79840000000002</v>
      </c>
      <c r="J97" s="184">
        <f>IFERROR(I97*1.1,"")</f>
        <v>161.47824000000003</v>
      </c>
      <c r="K97" s="126" t="s">
        <v>372</v>
      </c>
      <c r="L97" s="126" t="s">
        <v>372</v>
      </c>
      <c r="M97" s="126" t="s">
        <v>372</v>
      </c>
      <c r="N97" s="126" t="s">
        <v>372</v>
      </c>
      <c r="O97" s="126" t="s">
        <v>372</v>
      </c>
      <c r="P97" s="126" t="s">
        <v>372</v>
      </c>
      <c r="Q97" s="126" t="s">
        <v>372</v>
      </c>
      <c r="R97" s="126" t="s">
        <v>372</v>
      </c>
      <c r="S97" s="181">
        <f>IFERROR(VLOOKUP(B97,'Customer Details'!$A$6:$C$13,3,FALSE),"")</f>
        <v>0</v>
      </c>
    </row>
    <row r="98" spans="1:19" s="123" customFormat="1" ht="12" customHeight="1" x14ac:dyDescent="0.25">
      <c r="A98" s="100">
        <v>1811251</v>
      </c>
      <c r="B98" s="183" t="s">
        <v>442</v>
      </c>
      <c r="C98" s="100">
        <v>1811251</v>
      </c>
      <c r="D98" s="100" t="s">
        <v>337</v>
      </c>
      <c r="E98" s="103">
        <v>1</v>
      </c>
      <c r="F98" s="103" t="s">
        <v>539</v>
      </c>
      <c r="G98" s="133">
        <v>146.79840000000002</v>
      </c>
      <c r="H98" s="133">
        <v>161.47824000000003</v>
      </c>
      <c r="I98" s="184">
        <f>IFERROR(G98*(1-S98),"")</f>
        <v>146.79840000000002</v>
      </c>
      <c r="J98" s="184">
        <f>IFERROR(I98*1.1,"")</f>
        <v>161.47824000000003</v>
      </c>
      <c r="K98" s="126" t="s">
        <v>372</v>
      </c>
      <c r="L98" s="126" t="s">
        <v>372</v>
      </c>
      <c r="M98" s="126" t="s">
        <v>372</v>
      </c>
      <c r="N98" s="126" t="s">
        <v>372</v>
      </c>
      <c r="O98" s="126" t="s">
        <v>372</v>
      </c>
      <c r="P98" s="126" t="s">
        <v>372</v>
      </c>
      <c r="Q98" s="126" t="s">
        <v>372</v>
      </c>
      <c r="R98" s="126" t="s">
        <v>372</v>
      </c>
      <c r="S98" s="181">
        <f>IFERROR(VLOOKUP(B98,'Customer Details'!$A$6:$C$13,3,FALSE),"")</f>
        <v>0</v>
      </c>
    </row>
    <row r="99" spans="1:19" s="180" customFormat="1" ht="24" customHeight="1" x14ac:dyDescent="0.25">
      <c r="A99" s="171" t="s">
        <v>116</v>
      </c>
      <c r="B99" s="171"/>
      <c r="C99" s="171" t="s">
        <v>116</v>
      </c>
      <c r="D99" s="172"/>
      <c r="E99" s="173"/>
      <c r="F99" s="173"/>
      <c r="G99" s="175"/>
      <c r="H99" s="175"/>
      <c r="I99" s="176"/>
      <c r="J99" s="177"/>
      <c r="K99" s="178"/>
      <c r="L99" s="178"/>
      <c r="M99" s="178"/>
      <c r="N99" s="178"/>
      <c r="O99" s="178"/>
      <c r="P99" s="178"/>
      <c r="Q99" s="178"/>
      <c r="R99" s="178"/>
      <c r="S99" s="179"/>
    </row>
    <row r="100" spans="1:19" s="123" customFormat="1" ht="12" customHeight="1" x14ac:dyDescent="0.25">
      <c r="A100" s="100">
        <v>1800490</v>
      </c>
      <c r="B100" s="183" t="s">
        <v>442</v>
      </c>
      <c r="C100" s="100">
        <v>1800490</v>
      </c>
      <c r="D100" s="102" t="s">
        <v>527</v>
      </c>
      <c r="E100" s="103">
        <v>1</v>
      </c>
      <c r="F100" s="103"/>
      <c r="G100" s="133">
        <v>23.06832</v>
      </c>
      <c r="H100" s="133">
        <v>25.375152000000003</v>
      </c>
      <c r="I100" s="184">
        <f>IFERROR(G100*(1-S100),"")</f>
        <v>23.06832</v>
      </c>
      <c r="J100" s="184">
        <f>IFERROR(I100*1.1,"")</f>
        <v>25.375152000000003</v>
      </c>
      <c r="K100" s="126" t="s">
        <v>372</v>
      </c>
      <c r="L100" s="126" t="s">
        <v>372</v>
      </c>
      <c r="M100" s="126" t="s">
        <v>372</v>
      </c>
      <c r="N100" s="126" t="s">
        <v>372</v>
      </c>
      <c r="O100" s="126" t="s">
        <v>372</v>
      </c>
      <c r="P100" s="126"/>
      <c r="Q100" s="126" t="s">
        <v>372</v>
      </c>
      <c r="R100" s="126" t="s">
        <v>372</v>
      </c>
      <c r="S100" s="181">
        <f>IFERROR(VLOOKUP(B100,'Customer Details'!$A$6:$C$13,3,FALSE),"")</f>
        <v>0</v>
      </c>
    </row>
    <row r="101" spans="1:19" s="123" customFormat="1" ht="12" customHeight="1" x14ac:dyDescent="0.25">
      <c r="A101" s="100">
        <v>1800491</v>
      </c>
      <c r="B101" s="183" t="s">
        <v>442</v>
      </c>
      <c r="C101" s="100">
        <v>1800491</v>
      </c>
      <c r="D101" s="102" t="s">
        <v>528</v>
      </c>
      <c r="E101" s="103">
        <v>1</v>
      </c>
      <c r="F101" s="103" t="s">
        <v>539</v>
      </c>
      <c r="G101" s="133">
        <v>31.456800000000001</v>
      </c>
      <c r="H101" s="133">
        <v>34.602480000000007</v>
      </c>
      <c r="I101" s="184">
        <f>IFERROR(G101*(1-S101),"")</f>
        <v>31.456800000000001</v>
      </c>
      <c r="J101" s="184">
        <f>IFERROR(I101*1.1,"")</f>
        <v>34.602480000000007</v>
      </c>
      <c r="K101" s="126" t="s">
        <v>372</v>
      </c>
      <c r="L101" s="126" t="s">
        <v>372</v>
      </c>
      <c r="M101" s="126" t="s">
        <v>372</v>
      </c>
      <c r="N101" s="126" t="s">
        <v>372</v>
      </c>
      <c r="O101" s="126" t="s">
        <v>372</v>
      </c>
      <c r="P101" s="126"/>
      <c r="Q101" s="126" t="s">
        <v>372</v>
      </c>
      <c r="R101" s="126" t="s">
        <v>372</v>
      </c>
      <c r="S101" s="181">
        <f>IFERROR(VLOOKUP(B101,'Customer Details'!$A$6:$C$13,3,FALSE),"")</f>
        <v>0</v>
      </c>
    </row>
    <row r="102" spans="1:19" s="123" customFormat="1" ht="12" customHeight="1" x14ac:dyDescent="0.25">
      <c r="A102" s="100">
        <v>1800493</v>
      </c>
      <c r="B102" s="183" t="s">
        <v>442</v>
      </c>
      <c r="C102" s="100">
        <v>1800493</v>
      </c>
      <c r="D102" s="102" t="s">
        <v>529</v>
      </c>
      <c r="E102" s="103">
        <v>1</v>
      </c>
      <c r="F102" s="103"/>
      <c r="G102" s="133">
        <v>33.553919999999998</v>
      </c>
      <c r="H102" s="133">
        <v>36.909312</v>
      </c>
      <c r="I102" s="184">
        <f>IFERROR(G102*(1-S102),"")</f>
        <v>33.553919999999998</v>
      </c>
      <c r="J102" s="184">
        <f>IFERROR(I102*1.1,"")</f>
        <v>36.909312</v>
      </c>
      <c r="K102" s="126" t="s">
        <v>372</v>
      </c>
      <c r="L102" s="126" t="s">
        <v>372</v>
      </c>
      <c r="M102" s="126" t="s">
        <v>372</v>
      </c>
      <c r="N102" s="126" t="s">
        <v>372</v>
      </c>
      <c r="O102" s="126" t="s">
        <v>372</v>
      </c>
      <c r="P102" s="126"/>
      <c r="Q102" s="126" t="s">
        <v>372</v>
      </c>
      <c r="R102" s="126" t="s">
        <v>372</v>
      </c>
      <c r="S102" s="181">
        <f>IFERROR(VLOOKUP(B102,'Customer Details'!$A$6:$C$13,3,FALSE),"")</f>
        <v>0</v>
      </c>
    </row>
    <row r="103" spans="1:19" s="123" customFormat="1" ht="12" customHeight="1" x14ac:dyDescent="0.25">
      <c r="A103" s="100">
        <v>1800054</v>
      </c>
      <c r="B103" s="183" t="s">
        <v>442</v>
      </c>
      <c r="C103" s="100">
        <v>1800054</v>
      </c>
      <c r="D103" s="102" t="s">
        <v>93</v>
      </c>
      <c r="E103" s="103">
        <v>1</v>
      </c>
      <c r="F103" s="103"/>
      <c r="G103" s="133">
        <v>67.107839999999996</v>
      </c>
      <c r="H103" s="133">
        <v>73.818624</v>
      </c>
      <c r="I103" s="184">
        <f>IFERROR(G103*(1-S103),"")</f>
        <v>67.107839999999996</v>
      </c>
      <c r="J103" s="184">
        <f>IFERROR(I103*1.1,"")</f>
        <v>73.818624</v>
      </c>
      <c r="K103" s="126" t="s">
        <v>372</v>
      </c>
      <c r="L103" s="126" t="s">
        <v>372</v>
      </c>
      <c r="M103" s="126" t="s">
        <v>372</v>
      </c>
      <c r="N103" s="126" t="s">
        <v>372</v>
      </c>
      <c r="O103" s="126"/>
      <c r="P103" s="126"/>
      <c r="Q103" s="126" t="s">
        <v>372</v>
      </c>
      <c r="R103" s="126"/>
      <c r="S103" s="181">
        <f>IFERROR(VLOOKUP(B103,'Customer Details'!$A$6:$C$13,3,FALSE),"")</f>
        <v>0</v>
      </c>
    </row>
    <row r="104" spans="1:19" s="180" customFormat="1" ht="24" customHeight="1" x14ac:dyDescent="0.25">
      <c r="A104" s="171" t="s">
        <v>38</v>
      </c>
      <c r="B104" s="171"/>
      <c r="C104" s="171" t="s">
        <v>38</v>
      </c>
      <c r="D104" s="172"/>
      <c r="E104" s="173"/>
      <c r="F104" s="173"/>
      <c r="G104" s="175"/>
      <c r="H104" s="175"/>
      <c r="I104" s="176"/>
      <c r="J104" s="177"/>
      <c r="K104" s="178"/>
      <c r="L104" s="178"/>
      <c r="M104" s="178"/>
      <c r="N104" s="178"/>
      <c r="O104" s="178"/>
      <c r="P104" s="178"/>
      <c r="Q104" s="178"/>
      <c r="R104" s="178"/>
      <c r="S104" s="179" t="str">
        <f>IFERROR(VLOOKUP(B104,'Customer Details'!$A$6:$C$13,3,FALSE),"")</f>
        <v/>
      </c>
    </row>
    <row r="105" spans="1:19" s="123" customFormat="1" ht="12" customHeight="1" x14ac:dyDescent="0.25">
      <c r="A105" s="100">
        <v>1841036</v>
      </c>
      <c r="B105" s="183" t="s">
        <v>442</v>
      </c>
      <c r="C105" s="100">
        <v>1841036</v>
      </c>
      <c r="D105" s="188" t="s">
        <v>232</v>
      </c>
      <c r="E105" s="103">
        <v>1</v>
      </c>
      <c r="F105" s="103"/>
      <c r="G105" s="133">
        <v>165.67248000000001</v>
      </c>
      <c r="H105" s="133">
        <v>182.23972800000001</v>
      </c>
      <c r="I105" s="184">
        <f>IFERROR(G105*(1-S105),"")</f>
        <v>165.67248000000001</v>
      </c>
      <c r="J105" s="184">
        <f>IFERROR(I105*1.1,"")</f>
        <v>182.23972800000001</v>
      </c>
      <c r="M105" s="134"/>
      <c r="Q105" s="126" t="s">
        <v>372</v>
      </c>
      <c r="S105" s="185">
        <f>IFERROR(VLOOKUP(B105,'Customer Details'!$A$6:$C$13,3,FALSE),"")</f>
        <v>0</v>
      </c>
    </row>
    <row r="106" spans="1:19" s="123" customFormat="1" ht="12" customHeight="1" x14ac:dyDescent="0.25">
      <c r="A106" s="100">
        <v>1850039</v>
      </c>
      <c r="B106" s="183" t="s">
        <v>442</v>
      </c>
      <c r="C106" s="100">
        <v>1850039</v>
      </c>
      <c r="D106" s="188" t="s">
        <v>267</v>
      </c>
      <c r="E106" s="103">
        <v>1</v>
      </c>
      <c r="F106" s="103" t="s">
        <v>539</v>
      </c>
      <c r="G106" s="133">
        <v>165.67248000000001</v>
      </c>
      <c r="H106" s="133">
        <v>182.23972800000001</v>
      </c>
      <c r="I106" s="184">
        <f>IFERROR(G106*(1-S106),"")</f>
        <v>165.67248000000001</v>
      </c>
      <c r="J106" s="184">
        <f>IFERROR(I106*1.1,"")</f>
        <v>182.23972800000001</v>
      </c>
      <c r="M106" s="134"/>
      <c r="Q106" s="126" t="s">
        <v>372</v>
      </c>
      <c r="S106" s="185">
        <f>IFERROR(VLOOKUP(B106,'Customer Details'!$A$6:$C$13,3,FALSE),"")</f>
        <v>0</v>
      </c>
    </row>
    <row r="107" spans="1:19" s="123" customFormat="1" ht="12" customHeight="1" x14ac:dyDescent="0.25">
      <c r="A107" s="100">
        <v>1850048</v>
      </c>
      <c r="B107" s="183" t="s">
        <v>442</v>
      </c>
      <c r="C107" s="100">
        <v>1850048</v>
      </c>
      <c r="D107" s="188" t="s">
        <v>269</v>
      </c>
      <c r="E107" s="103">
        <v>1</v>
      </c>
      <c r="F107" s="103" t="s">
        <v>539</v>
      </c>
      <c r="G107" s="133">
        <v>192.93504000000001</v>
      </c>
      <c r="H107" s="133">
        <v>212.22854400000003</v>
      </c>
      <c r="I107" s="184">
        <f>IFERROR(G107*(1-S107),"")</f>
        <v>192.93504000000001</v>
      </c>
      <c r="J107" s="184">
        <f>IFERROR(I107*1.1,"")</f>
        <v>212.22854400000003</v>
      </c>
      <c r="M107" s="134"/>
      <c r="Q107" s="126" t="s">
        <v>372</v>
      </c>
      <c r="S107" s="185">
        <f>IFERROR(VLOOKUP(B107,'Customer Details'!$A$6:$C$13,3,FALSE),"")</f>
        <v>0</v>
      </c>
    </row>
    <row r="108" spans="1:19" s="123" customFormat="1" ht="12" customHeight="1" x14ac:dyDescent="0.25">
      <c r="A108" s="100">
        <v>1800138</v>
      </c>
      <c r="B108" s="183" t="s">
        <v>442</v>
      </c>
      <c r="C108" s="100">
        <v>1800138</v>
      </c>
      <c r="D108" s="188" t="s">
        <v>268</v>
      </c>
      <c r="E108" s="103">
        <v>1</v>
      </c>
      <c r="F108" s="103" t="s">
        <v>539</v>
      </c>
      <c r="G108" s="133">
        <v>192.93504000000001</v>
      </c>
      <c r="H108" s="133">
        <v>212.22854400000003</v>
      </c>
      <c r="I108" s="184">
        <f>IFERROR(G108*(1-S108),"")</f>
        <v>192.93504000000001</v>
      </c>
      <c r="J108" s="184">
        <f>IFERROR(I108*1.1,"")</f>
        <v>212.22854400000003</v>
      </c>
      <c r="M108" s="134"/>
      <c r="Q108" s="126" t="s">
        <v>372</v>
      </c>
      <c r="S108" s="185">
        <f>IFERROR(VLOOKUP(B108,'Customer Details'!$A$6:$C$13,3,FALSE),"")</f>
        <v>0</v>
      </c>
    </row>
    <row r="109" spans="1:19" s="180" customFormat="1" ht="24" customHeight="1" x14ac:dyDescent="0.25">
      <c r="A109" s="171" t="s">
        <v>117</v>
      </c>
      <c r="B109" s="171"/>
      <c r="C109" s="171" t="s">
        <v>117</v>
      </c>
      <c r="D109" s="172"/>
      <c r="E109" s="173"/>
      <c r="F109" s="173"/>
      <c r="G109" s="175"/>
      <c r="H109" s="175"/>
      <c r="I109" s="176"/>
      <c r="J109" s="177"/>
      <c r="K109" s="178"/>
      <c r="L109" s="178"/>
      <c r="M109" s="178"/>
      <c r="N109" s="178"/>
      <c r="O109" s="178"/>
      <c r="P109" s="178"/>
      <c r="Q109" s="178"/>
      <c r="R109" s="178"/>
      <c r="S109" s="179"/>
    </row>
    <row r="110" spans="1:19" s="123" customFormat="1" ht="12" customHeight="1" x14ac:dyDescent="0.25">
      <c r="A110" s="100">
        <v>1811272</v>
      </c>
      <c r="B110" s="183" t="s">
        <v>442</v>
      </c>
      <c r="C110" s="100">
        <v>1811272</v>
      </c>
      <c r="D110" s="188" t="s">
        <v>380</v>
      </c>
      <c r="E110" s="103">
        <v>1</v>
      </c>
      <c r="F110" s="103"/>
      <c r="G110" s="133">
        <v>92.27328</v>
      </c>
      <c r="H110" s="133">
        <v>101.50060800000001</v>
      </c>
      <c r="I110" s="184">
        <f>IFERROR(G110*(1-S110),"")</f>
        <v>92.27328</v>
      </c>
      <c r="J110" s="184">
        <f>IFERROR(I110*1.1,"")</f>
        <v>101.50060800000001</v>
      </c>
      <c r="K110" s="126" t="s">
        <v>372</v>
      </c>
      <c r="L110" s="126" t="s">
        <v>372</v>
      </c>
      <c r="M110" s="126" t="s">
        <v>372</v>
      </c>
      <c r="N110" s="126" t="s">
        <v>372</v>
      </c>
      <c r="O110" s="126" t="s">
        <v>372</v>
      </c>
      <c r="P110" s="126" t="s">
        <v>372</v>
      </c>
      <c r="Q110" s="126" t="s">
        <v>372</v>
      </c>
      <c r="R110" s="126" t="s">
        <v>372</v>
      </c>
      <c r="S110" s="181">
        <f>IFERROR(VLOOKUP(B110,'Customer Details'!$A$6:$C$13,3,FALSE),"")</f>
        <v>0</v>
      </c>
    </row>
    <row r="111" spans="1:19" s="123" customFormat="1" ht="12" customHeight="1" x14ac:dyDescent="0.25">
      <c r="A111" s="100">
        <v>1811203</v>
      </c>
      <c r="B111" s="183" t="s">
        <v>442</v>
      </c>
      <c r="C111" s="100">
        <v>1811203</v>
      </c>
      <c r="D111" s="188" t="s">
        <v>381</v>
      </c>
      <c r="E111" s="103">
        <v>1</v>
      </c>
      <c r="F111" s="103"/>
      <c r="G111" s="133">
        <v>211.80912000000001</v>
      </c>
      <c r="H111" s="133">
        <v>232.99003200000001</v>
      </c>
      <c r="I111" s="184">
        <f>IFERROR(G111*(1-S111),"")</f>
        <v>211.80912000000001</v>
      </c>
      <c r="J111" s="184">
        <f>IFERROR(I111*1.1,"")</f>
        <v>232.99003200000001</v>
      </c>
      <c r="K111" s="126" t="s">
        <v>372</v>
      </c>
      <c r="L111" s="126" t="s">
        <v>372</v>
      </c>
      <c r="M111" s="126" t="s">
        <v>372</v>
      </c>
      <c r="N111" s="126" t="s">
        <v>372</v>
      </c>
      <c r="O111" s="126" t="s">
        <v>372</v>
      </c>
      <c r="P111" s="126" t="s">
        <v>372</v>
      </c>
      <c r="Q111" s="126" t="s">
        <v>372</v>
      </c>
      <c r="R111" s="126" t="s">
        <v>372</v>
      </c>
      <c r="S111" s="181">
        <f>IFERROR(VLOOKUP(B111,'Customer Details'!$A$6:$C$13,3,FALSE),"")</f>
        <v>0</v>
      </c>
    </row>
    <row r="112" spans="1:19" s="123" customFormat="1" ht="12" customHeight="1" x14ac:dyDescent="0.25">
      <c r="A112" s="100">
        <v>9750040</v>
      </c>
      <c r="B112" s="183" t="s">
        <v>442</v>
      </c>
      <c r="C112" s="100">
        <v>9750040</v>
      </c>
      <c r="D112" s="188" t="s">
        <v>94</v>
      </c>
      <c r="E112" s="103">
        <v>1</v>
      </c>
      <c r="F112" s="103" t="s">
        <v>539</v>
      </c>
      <c r="G112" s="133">
        <v>524.28</v>
      </c>
      <c r="H112" s="133">
        <v>576.70799999999997</v>
      </c>
      <c r="I112" s="184">
        <f>IFERROR(G112*(1-S112),"")</f>
        <v>524.28</v>
      </c>
      <c r="J112" s="184">
        <f>IFERROR(I112*1.1,"")</f>
        <v>576.70799999999997</v>
      </c>
      <c r="M112" s="126" t="s">
        <v>372</v>
      </c>
      <c r="Q112" s="126" t="s">
        <v>372</v>
      </c>
      <c r="S112" s="185">
        <f>IFERROR(VLOOKUP(B112,'Customer Details'!$A$6:$C$13,3,FALSE),"")</f>
        <v>0</v>
      </c>
    </row>
    <row r="113" spans="1:19" s="180" customFormat="1" ht="24" customHeight="1" x14ac:dyDescent="0.25">
      <c r="A113" s="171" t="s">
        <v>195</v>
      </c>
      <c r="B113" s="171"/>
      <c r="C113" s="171" t="s">
        <v>195</v>
      </c>
      <c r="D113" s="172"/>
      <c r="E113" s="173"/>
      <c r="F113" s="173"/>
      <c r="G113" s="175"/>
      <c r="H113" s="175"/>
      <c r="I113" s="176"/>
      <c r="J113" s="177"/>
      <c r="K113" s="178"/>
      <c r="L113" s="178"/>
      <c r="M113" s="178"/>
      <c r="N113" s="178"/>
      <c r="O113" s="178"/>
      <c r="P113" s="178"/>
      <c r="Q113" s="178"/>
      <c r="R113" s="178"/>
      <c r="S113" s="179" t="str">
        <f>IFERROR(VLOOKUP(B113,'Customer Details'!$A$6:$C$13,3,FALSE),"")</f>
        <v/>
      </c>
    </row>
    <row r="114" spans="1:19" ht="12" customHeight="1" x14ac:dyDescent="0.25">
      <c r="A114" s="100">
        <v>9101480</v>
      </c>
      <c r="B114" s="103" t="s">
        <v>442</v>
      </c>
      <c r="C114" s="100">
        <v>9101480</v>
      </c>
      <c r="D114" s="102" t="s">
        <v>72</v>
      </c>
      <c r="E114" s="103">
        <v>1</v>
      </c>
      <c r="G114" s="133">
        <v>104.85599999999999</v>
      </c>
      <c r="H114" s="133">
        <v>115.3416</v>
      </c>
      <c r="I114" s="184">
        <f>IFERROR(G114*(1-S114),"")</f>
        <v>104.85599999999999</v>
      </c>
      <c r="J114" s="184">
        <f>IFERROR(I114*1.1,"")</f>
        <v>115.3416</v>
      </c>
      <c r="K114" s="123"/>
      <c r="M114" s="126" t="s">
        <v>372</v>
      </c>
      <c r="N114" s="126" t="s">
        <v>372</v>
      </c>
      <c r="O114" s="126" t="s">
        <v>372</v>
      </c>
      <c r="P114" s="126" t="s">
        <v>372</v>
      </c>
      <c r="Q114" s="126" t="s">
        <v>372</v>
      </c>
      <c r="R114" s="126" t="s">
        <v>372</v>
      </c>
      <c r="S114" s="181">
        <f>IFERROR(VLOOKUP(B114,'Customer Details'!$A$6:$C$13,3,FALSE),"")</f>
        <v>0</v>
      </c>
    </row>
    <row r="115" spans="1:19" ht="12" customHeight="1" x14ac:dyDescent="0.25">
      <c r="A115" s="100">
        <v>9101474</v>
      </c>
      <c r="B115" s="103" t="s">
        <v>442</v>
      </c>
      <c r="C115" s="100">
        <v>9101474</v>
      </c>
      <c r="D115" s="102" t="s">
        <v>73</v>
      </c>
      <c r="E115" s="103">
        <v>1</v>
      </c>
      <c r="F115" s="103" t="s">
        <v>539</v>
      </c>
      <c r="G115" s="133">
        <v>143.65272000000002</v>
      </c>
      <c r="H115" s="133">
        <v>158.01799200000002</v>
      </c>
      <c r="I115" s="184">
        <f>IFERROR(G115*(1-S115),"")</f>
        <v>143.65272000000002</v>
      </c>
      <c r="J115" s="184">
        <f>IFERROR(I115*1.1,"")</f>
        <v>158.01799200000002</v>
      </c>
      <c r="K115" s="123"/>
      <c r="M115" s="126" t="s">
        <v>372</v>
      </c>
      <c r="N115" s="126" t="s">
        <v>372</v>
      </c>
      <c r="O115" s="126" t="s">
        <v>372</v>
      </c>
      <c r="P115" s="126" t="s">
        <v>372</v>
      </c>
      <c r="Q115" s="126" t="s">
        <v>372</v>
      </c>
      <c r="R115" s="126" t="s">
        <v>372</v>
      </c>
      <c r="S115" s="181">
        <f>IFERROR(VLOOKUP(B115,'Customer Details'!$A$6:$C$13,3,FALSE),"")</f>
        <v>0</v>
      </c>
    </row>
    <row r="116" spans="1:19" ht="12" customHeight="1" x14ac:dyDescent="0.25">
      <c r="A116" s="102">
        <v>9154217</v>
      </c>
      <c r="B116" s="103" t="s">
        <v>442</v>
      </c>
      <c r="C116" s="102">
        <v>9154217</v>
      </c>
      <c r="D116" s="102" t="s">
        <v>74</v>
      </c>
      <c r="E116" s="103">
        <v>1</v>
      </c>
      <c r="F116" s="103" t="s">
        <v>539</v>
      </c>
      <c r="G116" s="133">
        <v>85.981920000000002</v>
      </c>
      <c r="H116" s="133">
        <v>94.580112000000014</v>
      </c>
      <c r="I116" s="184">
        <f>IFERROR(G116*(1-S116),"")</f>
        <v>85.981920000000002</v>
      </c>
      <c r="J116" s="184">
        <f>IFERROR(I116*1.1,"")</f>
        <v>94.580112000000014</v>
      </c>
      <c r="K116" s="123"/>
      <c r="M116" s="126" t="s">
        <v>372</v>
      </c>
      <c r="N116" s="126" t="s">
        <v>372</v>
      </c>
      <c r="O116" s="126" t="s">
        <v>372</v>
      </c>
      <c r="P116" s="126" t="s">
        <v>372</v>
      </c>
      <c r="Q116" s="126" t="s">
        <v>372</v>
      </c>
      <c r="R116" s="126" t="s">
        <v>372</v>
      </c>
      <c r="S116" s="181">
        <f>IFERROR(VLOOKUP(B116,'Customer Details'!$A$6:$C$13,3,FALSE),"")</f>
        <v>0</v>
      </c>
    </row>
    <row r="117" spans="1:19" ht="12" customHeight="1" x14ac:dyDescent="0.25">
      <c r="A117" s="100">
        <v>9016345</v>
      </c>
      <c r="B117" s="103" t="s">
        <v>442</v>
      </c>
      <c r="C117" s="100">
        <v>9016345</v>
      </c>
      <c r="D117" s="102" t="s">
        <v>312</v>
      </c>
      <c r="E117" s="103">
        <v>1</v>
      </c>
      <c r="G117" s="133">
        <v>439.34664000000004</v>
      </c>
      <c r="H117" s="133">
        <v>483.28130400000009</v>
      </c>
      <c r="I117" s="184">
        <f>IFERROR(G117*(1-S117),"")</f>
        <v>439.34664000000004</v>
      </c>
      <c r="J117" s="184">
        <f>IFERROR(I117*1.1,"")</f>
        <v>483.28130400000009</v>
      </c>
      <c r="K117" s="123"/>
      <c r="M117" s="126" t="s">
        <v>372</v>
      </c>
      <c r="N117" s="126" t="s">
        <v>372</v>
      </c>
      <c r="O117" s="126" t="s">
        <v>372</v>
      </c>
      <c r="P117" s="126" t="s">
        <v>372</v>
      </c>
      <c r="Q117" s="126" t="s">
        <v>372</v>
      </c>
      <c r="R117" s="126" t="s">
        <v>372</v>
      </c>
      <c r="S117" s="181">
        <f>IFERROR(VLOOKUP(B117,'Customer Details'!$A$6:$C$13,3,FALSE),"")</f>
        <v>0</v>
      </c>
    </row>
    <row r="118" spans="1:19" s="190" customFormat="1" ht="12" customHeight="1" x14ac:dyDescent="0.25">
      <c r="B118" s="345"/>
      <c r="C118" s="347" t="s">
        <v>549</v>
      </c>
      <c r="D118" s="347"/>
      <c r="E118" s="345"/>
      <c r="F118" s="345"/>
      <c r="G118" s="191"/>
      <c r="H118" s="346"/>
      <c r="I118" s="346"/>
      <c r="J118" s="346"/>
      <c r="K118" s="344"/>
      <c r="L118" s="344"/>
      <c r="M118" s="344"/>
      <c r="N118" s="344"/>
      <c r="O118" s="344"/>
      <c r="P118" s="344"/>
      <c r="Q118" s="344"/>
      <c r="R118" s="344"/>
      <c r="S118" s="349"/>
    </row>
    <row r="119" spans="1:19" s="190" customFormat="1" ht="12" customHeight="1" x14ac:dyDescent="0.25">
      <c r="B119" s="345"/>
      <c r="C119" s="347"/>
      <c r="D119" s="347"/>
      <c r="E119" s="345"/>
      <c r="F119" s="345"/>
      <c r="G119" s="191"/>
      <c r="H119" s="346"/>
      <c r="I119" s="346"/>
      <c r="J119" s="346"/>
      <c r="K119" s="344"/>
      <c r="L119" s="344"/>
      <c r="M119" s="344"/>
      <c r="N119" s="344"/>
      <c r="O119" s="344"/>
      <c r="P119" s="344"/>
      <c r="Q119" s="344"/>
      <c r="R119" s="344"/>
      <c r="S119" s="349"/>
    </row>
    <row r="120" spans="1:19" ht="12" customHeight="1" x14ac:dyDescent="0.25">
      <c r="A120" s="100">
        <v>1818148</v>
      </c>
      <c r="B120" s="103" t="s">
        <v>442</v>
      </c>
      <c r="C120" s="100">
        <v>1818148</v>
      </c>
      <c r="D120" s="102" t="s">
        <v>550</v>
      </c>
      <c r="E120" s="103">
        <v>1</v>
      </c>
      <c r="G120" s="133">
        <v>382.72440000000006</v>
      </c>
      <c r="H120" s="133">
        <v>420.99684000000008</v>
      </c>
      <c r="I120" s="184">
        <f>IFERROR(G120*(1-S120),"")</f>
        <v>382.72440000000006</v>
      </c>
      <c r="J120" s="184">
        <f>IFERROR(I120*1.1,"")</f>
        <v>420.99684000000008</v>
      </c>
      <c r="K120" s="126" t="s">
        <v>372</v>
      </c>
      <c r="L120" s="126" t="s">
        <v>372</v>
      </c>
      <c r="M120" s="126" t="s">
        <v>372</v>
      </c>
      <c r="N120" s="126" t="s">
        <v>372</v>
      </c>
      <c r="O120" s="126" t="s">
        <v>372</v>
      </c>
      <c r="P120" s="126"/>
      <c r="Q120" s="126" t="s">
        <v>372</v>
      </c>
      <c r="R120" s="126" t="s">
        <v>372</v>
      </c>
      <c r="S120" s="181">
        <f>IFERROR(VLOOKUP(B120,'Customer Details'!$A$6:$C$13,3,FALSE),"")</f>
        <v>0</v>
      </c>
    </row>
    <row r="121" spans="1:19" ht="12" customHeight="1" x14ac:dyDescent="0.25">
      <c r="A121" s="100">
        <v>1818161</v>
      </c>
      <c r="B121" s="103" t="s">
        <v>442</v>
      </c>
      <c r="C121" s="100">
        <v>1818161</v>
      </c>
      <c r="D121" s="102" t="s">
        <v>551</v>
      </c>
      <c r="E121" s="103">
        <v>1</v>
      </c>
      <c r="G121" s="133">
        <v>430.95816000000002</v>
      </c>
      <c r="H121" s="133">
        <v>474.05397600000003</v>
      </c>
      <c r="I121" s="184">
        <f>IFERROR(G121*(1-S121),"")</f>
        <v>430.95816000000002</v>
      </c>
      <c r="J121" s="184">
        <f>IFERROR(I121*1.1,"")</f>
        <v>474.05397600000003</v>
      </c>
      <c r="K121" s="126" t="s">
        <v>372</v>
      </c>
      <c r="L121" s="126" t="s">
        <v>372</v>
      </c>
      <c r="M121" s="126" t="s">
        <v>372</v>
      </c>
      <c r="N121" s="126" t="s">
        <v>372</v>
      </c>
      <c r="O121" s="126" t="s">
        <v>372</v>
      </c>
      <c r="P121" s="126" t="s">
        <v>372</v>
      </c>
      <c r="Q121" s="126" t="s">
        <v>372</v>
      </c>
      <c r="R121" s="126" t="s">
        <v>372</v>
      </c>
      <c r="S121" s="181">
        <f>IFERROR(VLOOKUP(B121,'Customer Details'!$A$6:$C$13,3,FALSE),"")</f>
        <v>0</v>
      </c>
    </row>
    <row r="122" spans="1:19" s="180" customFormat="1" ht="24" customHeight="1" x14ac:dyDescent="0.25">
      <c r="A122" s="171" t="s">
        <v>648</v>
      </c>
      <c r="B122" s="171"/>
      <c r="C122" s="171" t="s">
        <v>648</v>
      </c>
      <c r="D122" s="172"/>
      <c r="E122" s="173"/>
      <c r="F122" s="173"/>
      <c r="G122" s="175"/>
      <c r="H122" s="175"/>
      <c r="I122" s="176"/>
      <c r="J122" s="177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2" customHeight="1" x14ac:dyDescent="0.25">
      <c r="A123" s="102">
        <v>1860121</v>
      </c>
      <c r="B123" s="103" t="s">
        <v>442</v>
      </c>
      <c r="C123" s="102">
        <v>1860121</v>
      </c>
      <c r="D123" s="102" t="s">
        <v>75</v>
      </c>
      <c r="E123" s="103">
        <v>1</v>
      </c>
      <c r="G123" s="133">
        <v>320.85935999999998</v>
      </c>
      <c r="H123" s="133">
        <v>352.94529599999998</v>
      </c>
      <c r="I123" s="184">
        <f t="shared" ref="I123:I128" si="8">IFERROR(G123*(1-S123),"")</f>
        <v>320.85935999999998</v>
      </c>
      <c r="J123" s="184">
        <f t="shared" ref="J123:J128" si="9">IFERROR(I123*1.1,"")</f>
        <v>352.94529599999998</v>
      </c>
      <c r="K123" s="126" t="s">
        <v>372</v>
      </c>
      <c r="L123" s="126" t="s">
        <v>372</v>
      </c>
      <c r="M123" s="126" t="s">
        <v>372</v>
      </c>
      <c r="N123" s="126" t="s">
        <v>372</v>
      </c>
      <c r="O123" s="126" t="s">
        <v>372</v>
      </c>
      <c r="P123" s="126"/>
      <c r="Q123" s="126" t="s">
        <v>372</v>
      </c>
      <c r="R123" s="126" t="s">
        <v>372</v>
      </c>
      <c r="S123" s="181">
        <f>IFERROR(VLOOKUP(B123,'Customer Details'!$A$6:$C$13,3,FALSE),"")</f>
        <v>0</v>
      </c>
    </row>
    <row r="124" spans="1:19" ht="12" customHeight="1" x14ac:dyDescent="0.25">
      <c r="A124" s="102">
        <v>1860209</v>
      </c>
      <c r="B124" s="103" t="s">
        <v>442</v>
      </c>
      <c r="C124" s="102">
        <v>1860209</v>
      </c>
      <c r="D124" s="102" t="s">
        <v>327</v>
      </c>
      <c r="E124" s="103">
        <v>1</v>
      </c>
      <c r="G124" s="133">
        <v>394.25856000000005</v>
      </c>
      <c r="H124" s="133">
        <v>433.68441600000011</v>
      </c>
      <c r="I124" s="184">
        <f t="shared" si="8"/>
        <v>394.25856000000005</v>
      </c>
      <c r="J124" s="184">
        <f t="shared" si="9"/>
        <v>433.68441600000011</v>
      </c>
      <c r="K124" s="126" t="s">
        <v>372</v>
      </c>
      <c r="L124" s="126" t="s">
        <v>372</v>
      </c>
      <c r="M124" s="126" t="s">
        <v>372</v>
      </c>
      <c r="N124" s="126" t="s">
        <v>372</v>
      </c>
      <c r="O124" s="126" t="s">
        <v>372</v>
      </c>
      <c r="P124" s="126"/>
      <c r="Q124" s="126" t="s">
        <v>372</v>
      </c>
      <c r="R124" s="126" t="s">
        <v>372</v>
      </c>
      <c r="S124" s="181">
        <f>IFERROR(VLOOKUP(B124,'Customer Details'!$A$6:$C$13,3,FALSE),"")</f>
        <v>0</v>
      </c>
    </row>
    <row r="125" spans="1:19" ht="12" customHeight="1" x14ac:dyDescent="0.25">
      <c r="A125" s="102">
        <v>1860049</v>
      </c>
      <c r="B125" s="103" t="s">
        <v>442</v>
      </c>
      <c r="C125" s="102">
        <v>1860049</v>
      </c>
      <c r="D125" s="102" t="s">
        <v>76</v>
      </c>
      <c r="E125" s="103">
        <v>1</v>
      </c>
      <c r="G125" s="133">
        <v>631.23311999999999</v>
      </c>
      <c r="H125" s="133">
        <v>694.35643200000004</v>
      </c>
      <c r="I125" s="184">
        <f t="shared" si="8"/>
        <v>631.23311999999999</v>
      </c>
      <c r="J125" s="184">
        <f t="shared" si="9"/>
        <v>694.35643200000004</v>
      </c>
      <c r="K125" s="126" t="s">
        <v>372</v>
      </c>
      <c r="L125" s="126" t="s">
        <v>372</v>
      </c>
      <c r="M125" s="126" t="s">
        <v>372</v>
      </c>
      <c r="N125" s="126" t="s">
        <v>372</v>
      </c>
      <c r="O125" s="126" t="s">
        <v>372</v>
      </c>
      <c r="P125" s="126"/>
      <c r="Q125" s="126" t="s">
        <v>372</v>
      </c>
      <c r="R125" s="126" t="s">
        <v>372</v>
      </c>
      <c r="S125" s="181">
        <f>IFERROR(VLOOKUP(B125,'Customer Details'!$A$6:$C$13,3,FALSE),"")</f>
        <v>0</v>
      </c>
    </row>
    <row r="126" spans="1:19" ht="12" customHeight="1" x14ac:dyDescent="0.25">
      <c r="A126" s="102">
        <v>1860081</v>
      </c>
      <c r="B126" s="103" t="s">
        <v>442</v>
      </c>
      <c r="C126" s="102">
        <v>1860081</v>
      </c>
      <c r="D126" s="102" t="s">
        <v>77</v>
      </c>
      <c r="E126" s="103">
        <v>1</v>
      </c>
      <c r="F126" s="103" t="s">
        <v>539</v>
      </c>
      <c r="G126" s="133">
        <v>641.71871999999996</v>
      </c>
      <c r="H126" s="133">
        <v>705.89059199999997</v>
      </c>
      <c r="I126" s="184">
        <f t="shared" si="8"/>
        <v>641.71871999999996</v>
      </c>
      <c r="J126" s="184">
        <f t="shared" si="9"/>
        <v>705.89059199999997</v>
      </c>
      <c r="K126" s="126" t="s">
        <v>372</v>
      </c>
      <c r="L126" s="126" t="s">
        <v>372</v>
      </c>
      <c r="M126" s="126" t="s">
        <v>372</v>
      </c>
      <c r="N126" s="126" t="s">
        <v>372</v>
      </c>
      <c r="O126" s="126" t="s">
        <v>372</v>
      </c>
      <c r="P126" s="126"/>
      <c r="Q126" s="126" t="s">
        <v>372</v>
      </c>
      <c r="R126" s="126" t="s">
        <v>372</v>
      </c>
      <c r="S126" s="181">
        <f>IFERROR(VLOOKUP(B126,'Customer Details'!$A$6:$C$13,3,FALSE),"")</f>
        <v>0</v>
      </c>
    </row>
    <row r="127" spans="1:19" ht="12" customHeight="1" x14ac:dyDescent="0.25">
      <c r="A127" s="102">
        <v>1860085</v>
      </c>
      <c r="B127" s="103" t="s">
        <v>442</v>
      </c>
      <c r="C127" s="102">
        <v>1860085</v>
      </c>
      <c r="D127" s="102" t="s">
        <v>304</v>
      </c>
      <c r="E127" s="103">
        <v>1</v>
      </c>
      <c r="F127" s="103" t="s">
        <v>539</v>
      </c>
      <c r="G127" s="133">
        <v>861.91632000000004</v>
      </c>
      <c r="H127" s="133">
        <v>948.10795200000007</v>
      </c>
      <c r="I127" s="184">
        <f t="shared" si="8"/>
        <v>861.91632000000004</v>
      </c>
      <c r="J127" s="184">
        <f t="shared" si="9"/>
        <v>948.10795200000007</v>
      </c>
      <c r="K127" s="126" t="s">
        <v>372</v>
      </c>
      <c r="L127" s="126" t="s">
        <v>372</v>
      </c>
      <c r="M127" s="126"/>
      <c r="N127" s="126" t="s">
        <v>372</v>
      </c>
      <c r="O127" s="126"/>
      <c r="P127" s="126"/>
      <c r="Q127" s="126"/>
      <c r="R127" s="126" t="s">
        <v>372</v>
      </c>
      <c r="S127" s="181">
        <f>IFERROR(VLOOKUP(B127,'Customer Details'!$A$6:$C$13,3,FALSE),"")</f>
        <v>0</v>
      </c>
    </row>
    <row r="128" spans="1:19" ht="11.5" customHeight="1" x14ac:dyDescent="0.25">
      <c r="A128" s="102">
        <v>1860093</v>
      </c>
      <c r="B128" s="103" t="s">
        <v>442</v>
      </c>
      <c r="C128" s="102">
        <v>1860093</v>
      </c>
      <c r="D128" s="102" t="s">
        <v>657</v>
      </c>
      <c r="E128" s="103">
        <v>1</v>
      </c>
      <c r="F128" s="103" t="s">
        <v>539</v>
      </c>
      <c r="G128" s="133">
        <v>547.34831999999994</v>
      </c>
      <c r="H128" s="133">
        <v>602.08315200000004</v>
      </c>
      <c r="I128" s="184">
        <f t="shared" si="8"/>
        <v>547.34831999999994</v>
      </c>
      <c r="J128" s="184">
        <f t="shared" si="9"/>
        <v>602.08315200000004</v>
      </c>
      <c r="K128" s="123"/>
      <c r="L128" s="126" t="s">
        <v>372</v>
      </c>
      <c r="M128" s="134"/>
      <c r="S128" s="106">
        <f>IFERROR(VLOOKUP(B128,'Customer Details'!$A$6:$C$13,3,FALSE),"")</f>
        <v>0</v>
      </c>
    </row>
    <row r="129" spans="1:19" s="180" customFormat="1" ht="24" customHeight="1" x14ac:dyDescent="0.25">
      <c r="A129" s="171" t="s">
        <v>11</v>
      </c>
      <c r="B129" s="171"/>
      <c r="C129" s="171" t="s">
        <v>11</v>
      </c>
      <c r="D129" s="172"/>
      <c r="E129" s="173"/>
      <c r="F129" s="173"/>
      <c r="G129" s="175"/>
      <c r="H129" s="175"/>
      <c r="I129" s="176"/>
      <c r="J129" s="177"/>
      <c r="K129" s="178"/>
      <c r="L129" s="178"/>
      <c r="M129" s="178"/>
      <c r="N129" s="178"/>
      <c r="O129" s="178"/>
      <c r="P129" s="178"/>
      <c r="Q129" s="178"/>
      <c r="R129" s="178"/>
      <c r="S129" s="179"/>
    </row>
    <row r="130" spans="1:19" ht="12" customHeight="1" x14ac:dyDescent="0.25">
      <c r="A130" s="102">
        <v>1860105</v>
      </c>
      <c r="B130" s="103" t="s">
        <v>442</v>
      </c>
      <c r="C130" s="102">
        <v>1860105</v>
      </c>
      <c r="D130" s="102" t="s">
        <v>655</v>
      </c>
      <c r="E130" s="103">
        <v>1</v>
      </c>
      <c r="G130" s="133">
        <v>243.26592000000002</v>
      </c>
      <c r="H130" s="133">
        <v>267.59251200000006</v>
      </c>
      <c r="I130" s="184">
        <f>IFERROR(G130*(1-S130),"")</f>
        <v>243.26592000000002</v>
      </c>
      <c r="J130" s="184">
        <f>IFERROR(I130*1.1,"")</f>
        <v>267.59251200000006</v>
      </c>
      <c r="K130" s="126" t="s">
        <v>372</v>
      </c>
      <c r="L130" s="126" t="s">
        <v>372</v>
      </c>
      <c r="M130" s="126" t="s">
        <v>372</v>
      </c>
      <c r="N130" s="126" t="s">
        <v>372</v>
      </c>
      <c r="O130" s="126" t="s">
        <v>372</v>
      </c>
      <c r="P130" s="126" t="s">
        <v>372</v>
      </c>
      <c r="Q130" s="126" t="s">
        <v>372</v>
      </c>
      <c r="R130" s="126" t="s">
        <v>372</v>
      </c>
      <c r="S130" s="181">
        <f>IFERROR(VLOOKUP(B130,'Customer Details'!$A$6:$C$13,3,FALSE),"")</f>
        <v>0</v>
      </c>
    </row>
    <row r="131" spans="1:19" s="190" customFormat="1" ht="12" customHeight="1" x14ac:dyDescent="0.25">
      <c r="B131" s="345"/>
      <c r="C131" s="348" t="s">
        <v>552</v>
      </c>
      <c r="D131" s="348"/>
      <c r="E131" s="348"/>
      <c r="F131" s="348"/>
      <c r="G131" s="191"/>
      <c r="H131" s="346"/>
      <c r="I131" s="346"/>
      <c r="J131" s="346"/>
      <c r="K131" s="344"/>
      <c r="L131" s="344"/>
      <c r="M131" s="344"/>
      <c r="N131" s="344"/>
      <c r="O131" s="344"/>
      <c r="P131" s="344"/>
      <c r="Q131" s="344"/>
      <c r="R131" s="344"/>
      <c r="S131" s="349"/>
    </row>
    <row r="132" spans="1:19" s="190" customFormat="1" ht="12" customHeight="1" x14ac:dyDescent="0.25">
      <c r="B132" s="345"/>
      <c r="C132" s="348"/>
      <c r="D132" s="348"/>
      <c r="E132" s="348"/>
      <c r="F132" s="348"/>
      <c r="G132" s="191"/>
      <c r="H132" s="346"/>
      <c r="I132" s="346"/>
      <c r="J132" s="346"/>
      <c r="K132" s="344"/>
      <c r="L132" s="344"/>
      <c r="M132" s="344"/>
      <c r="N132" s="344"/>
      <c r="O132" s="344"/>
      <c r="P132" s="344"/>
      <c r="Q132" s="344"/>
      <c r="R132" s="344"/>
      <c r="S132" s="349"/>
    </row>
    <row r="133" spans="1:19" ht="12" customHeight="1" x14ac:dyDescent="0.25">
      <c r="A133" s="102">
        <v>1860254</v>
      </c>
      <c r="B133" s="103" t="s">
        <v>442</v>
      </c>
      <c r="C133" s="102">
        <v>1860254</v>
      </c>
      <c r="D133" s="102" t="s">
        <v>554</v>
      </c>
      <c r="E133" s="103">
        <v>1</v>
      </c>
      <c r="G133" s="133">
        <v>2550.0979200000002</v>
      </c>
      <c r="H133" s="133">
        <v>2805.1077120000004</v>
      </c>
      <c r="I133" s="184">
        <f t="shared" ref="I133:I141" si="10">IFERROR(G133*(1-S133),"")</f>
        <v>2550.0979200000002</v>
      </c>
      <c r="J133" s="184">
        <f t="shared" ref="J133:J141" si="11">IFERROR(I133*1.1,"")</f>
        <v>2805.1077120000004</v>
      </c>
      <c r="K133" s="126" t="s">
        <v>372</v>
      </c>
      <c r="L133" s="126" t="s">
        <v>372</v>
      </c>
      <c r="M133" s="126" t="s">
        <v>372</v>
      </c>
      <c r="N133" s="126" t="s">
        <v>372</v>
      </c>
      <c r="O133" s="126" t="s">
        <v>372</v>
      </c>
      <c r="P133" s="126"/>
      <c r="Q133" s="126" t="s">
        <v>372</v>
      </c>
      <c r="R133" s="126" t="s">
        <v>372</v>
      </c>
      <c r="S133" s="181">
        <f>IFERROR(VLOOKUP(B133,'Customer Details'!$A$6:$C$13,3,FALSE),"")</f>
        <v>0</v>
      </c>
    </row>
    <row r="134" spans="1:19" ht="12" customHeight="1" x14ac:dyDescent="0.25">
      <c r="A134" s="102">
        <v>1860255</v>
      </c>
      <c r="B134" s="103" t="s">
        <v>442</v>
      </c>
      <c r="C134" s="102">
        <v>1860255</v>
      </c>
      <c r="D134" s="102" t="s">
        <v>555</v>
      </c>
      <c r="E134" s="103">
        <v>1</v>
      </c>
      <c r="G134" s="133">
        <v>2767.1498400000005</v>
      </c>
      <c r="H134" s="133">
        <v>3043.8648240000007</v>
      </c>
      <c r="I134" s="184">
        <f t="shared" si="10"/>
        <v>2767.1498400000005</v>
      </c>
      <c r="J134" s="184">
        <f t="shared" si="11"/>
        <v>3043.8648240000007</v>
      </c>
      <c r="K134" s="126" t="s">
        <v>372</v>
      </c>
      <c r="L134" s="126" t="s">
        <v>372</v>
      </c>
      <c r="M134" s="126" t="s">
        <v>372</v>
      </c>
      <c r="N134" s="126" t="s">
        <v>372</v>
      </c>
      <c r="O134" s="126" t="s">
        <v>372</v>
      </c>
      <c r="P134" s="126"/>
      <c r="Q134" s="126" t="s">
        <v>372</v>
      </c>
      <c r="R134" s="126" t="s">
        <v>372</v>
      </c>
      <c r="S134" s="181">
        <f>IFERROR(VLOOKUP(B134,'Customer Details'!$A$6:$C$13,3,FALSE),"")</f>
        <v>0</v>
      </c>
    </row>
    <row r="135" spans="1:19" s="195" customFormat="1" ht="12" customHeight="1" x14ac:dyDescent="0.25">
      <c r="A135" s="192">
        <v>1870474</v>
      </c>
      <c r="B135" s="193" t="s">
        <v>442</v>
      </c>
      <c r="C135" s="192">
        <v>1870474</v>
      </c>
      <c r="D135" s="192" t="s">
        <v>687</v>
      </c>
      <c r="E135" s="193">
        <v>1</v>
      </c>
      <c r="F135" s="193" t="s">
        <v>540</v>
      </c>
      <c r="G135" s="194">
        <v>4074.9</v>
      </c>
      <c r="H135" s="194">
        <v>4482.3900000000003</v>
      </c>
      <c r="I135" s="184">
        <f t="shared" si="10"/>
        <v>4074.9</v>
      </c>
      <c r="J135" s="184">
        <f t="shared" si="11"/>
        <v>4482.3900000000003</v>
      </c>
      <c r="K135" s="126" t="s">
        <v>372</v>
      </c>
      <c r="L135" s="126" t="s">
        <v>372</v>
      </c>
      <c r="M135" s="126" t="s">
        <v>372</v>
      </c>
      <c r="N135" s="126" t="s">
        <v>372</v>
      </c>
      <c r="O135" s="126" t="s">
        <v>372</v>
      </c>
      <c r="P135" s="126"/>
      <c r="Q135" s="126" t="s">
        <v>372</v>
      </c>
      <c r="R135" s="126" t="s">
        <v>372</v>
      </c>
      <c r="S135" s="181">
        <f>IFERROR(VLOOKUP(B135,'Customer Details'!$A$6:$C$13,3,FALSE),"")</f>
        <v>0</v>
      </c>
    </row>
    <row r="136" spans="1:19" s="195" customFormat="1" ht="12" customHeight="1" x14ac:dyDescent="0.25">
      <c r="A136" s="192">
        <v>1870475</v>
      </c>
      <c r="B136" s="193" t="s">
        <v>442</v>
      </c>
      <c r="C136" s="192">
        <v>1870475</v>
      </c>
      <c r="D136" s="192" t="s">
        <v>688</v>
      </c>
      <c r="E136" s="193">
        <v>1</v>
      </c>
      <c r="F136" s="193" t="s">
        <v>540</v>
      </c>
      <c r="G136" s="194">
        <v>5094.8999999999996</v>
      </c>
      <c r="H136" s="194">
        <v>5604.39</v>
      </c>
      <c r="I136" s="184">
        <f t="shared" si="10"/>
        <v>5094.8999999999996</v>
      </c>
      <c r="J136" s="184">
        <f t="shared" si="11"/>
        <v>5604.39</v>
      </c>
      <c r="K136" s="126" t="s">
        <v>372</v>
      </c>
      <c r="L136" s="126" t="s">
        <v>372</v>
      </c>
      <c r="M136" s="126" t="s">
        <v>372</v>
      </c>
      <c r="N136" s="126" t="s">
        <v>372</v>
      </c>
      <c r="O136" s="126" t="s">
        <v>372</v>
      </c>
      <c r="P136" s="126"/>
      <c r="Q136" s="126" t="s">
        <v>372</v>
      </c>
      <c r="R136" s="126" t="s">
        <v>372</v>
      </c>
      <c r="S136" s="181">
        <f>IFERROR(VLOOKUP(B136,'Customer Details'!$A$6:$C$13,3,FALSE),"")</f>
        <v>0</v>
      </c>
    </row>
    <row r="137" spans="1:19" ht="12" customHeight="1" x14ac:dyDescent="0.25">
      <c r="A137" s="102">
        <v>9019837</v>
      </c>
      <c r="B137" s="103" t="s">
        <v>442</v>
      </c>
      <c r="C137" s="102">
        <v>9019837</v>
      </c>
      <c r="D137" s="102" t="s">
        <v>556</v>
      </c>
      <c r="E137" s="103">
        <v>1</v>
      </c>
      <c r="G137" s="133">
        <v>179.30376000000001</v>
      </c>
      <c r="H137" s="133">
        <v>197.23413600000003</v>
      </c>
      <c r="I137" s="184">
        <f t="shared" si="10"/>
        <v>179.30376000000001</v>
      </c>
      <c r="J137" s="184">
        <f t="shared" si="11"/>
        <v>197.23413600000003</v>
      </c>
      <c r="K137" s="126" t="s">
        <v>372</v>
      </c>
      <c r="L137" s="126" t="s">
        <v>372</v>
      </c>
      <c r="M137" s="126" t="s">
        <v>372</v>
      </c>
      <c r="N137" s="126" t="s">
        <v>372</v>
      </c>
      <c r="O137" s="126" t="s">
        <v>372</v>
      </c>
      <c r="P137" s="126"/>
      <c r="Q137" s="126" t="s">
        <v>372</v>
      </c>
      <c r="R137" s="126" t="s">
        <v>372</v>
      </c>
      <c r="S137" s="181">
        <f>IFERROR(VLOOKUP(B137,'Customer Details'!$A$6:$C$13,3,FALSE),"")</f>
        <v>0</v>
      </c>
    </row>
    <row r="138" spans="1:19" ht="12" customHeight="1" x14ac:dyDescent="0.25">
      <c r="A138" s="102">
        <v>9019838</v>
      </c>
      <c r="B138" s="103" t="s">
        <v>442</v>
      </c>
      <c r="C138" s="102">
        <v>9019838</v>
      </c>
      <c r="D138" s="102" t="s">
        <v>557</v>
      </c>
      <c r="E138" s="103">
        <v>1</v>
      </c>
      <c r="G138" s="133">
        <v>179.30376000000001</v>
      </c>
      <c r="H138" s="133">
        <v>197.23413600000003</v>
      </c>
      <c r="I138" s="184">
        <f t="shared" si="10"/>
        <v>179.30376000000001</v>
      </c>
      <c r="J138" s="184">
        <f t="shared" si="11"/>
        <v>197.23413600000003</v>
      </c>
      <c r="K138" s="126" t="s">
        <v>372</v>
      </c>
      <c r="L138" s="126" t="s">
        <v>372</v>
      </c>
      <c r="M138" s="126" t="s">
        <v>372</v>
      </c>
      <c r="N138" s="126" t="s">
        <v>372</v>
      </c>
      <c r="O138" s="126" t="s">
        <v>372</v>
      </c>
      <c r="P138" s="126"/>
      <c r="Q138" s="126" t="s">
        <v>372</v>
      </c>
      <c r="R138" s="126" t="s">
        <v>372</v>
      </c>
      <c r="S138" s="181">
        <f>IFERROR(VLOOKUP(B138,'Customer Details'!$A$6:$C$13,3,FALSE),"")</f>
        <v>0</v>
      </c>
    </row>
    <row r="139" spans="1:19" ht="12" customHeight="1" x14ac:dyDescent="0.25">
      <c r="A139" s="102">
        <v>1860306</v>
      </c>
      <c r="B139" s="103" t="s">
        <v>442</v>
      </c>
      <c r="C139" s="102">
        <v>1860306</v>
      </c>
      <c r="D139" s="102" t="s">
        <v>649</v>
      </c>
      <c r="E139" s="103">
        <v>1</v>
      </c>
      <c r="F139" s="103" t="s">
        <v>540</v>
      </c>
      <c r="G139" s="133">
        <v>2091.8772000000004</v>
      </c>
      <c r="H139" s="133">
        <v>2301.0649200000007</v>
      </c>
      <c r="I139" s="184">
        <f t="shared" si="10"/>
        <v>2091.8772000000004</v>
      </c>
      <c r="J139" s="184">
        <f t="shared" si="11"/>
        <v>2301.0649200000007</v>
      </c>
      <c r="K139" s="126" t="s">
        <v>372</v>
      </c>
      <c r="L139" s="126" t="s">
        <v>372</v>
      </c>
      <c r="M139" s="126" t="s">
        <v>372</v>
      </c>
      <c r="N139" s="126" t="s">
        <v>372</v>
      </c>
      <c r="O139" s="126" t="s">
        <v>372</v>
      </c>
      <c r="P139" s="126"/>
      <c r="Q139" s="126" t="s">
        <v>372</v>
      </c>
      <c r="R139" s="126" t="s">
        <v>372</v>
      </c>
      <c r="S139" s="181">
        <f>IFERROR(VLOOKUP(B139,'Customer Details'!$A$6:$C$13,3,FALSE),"")</f>
        <v>0</v>
      </c>
    </row>
    <row r="140" spans="1:19" ht="12" customHeight="1" x14ac:dyDescent="0.25">
      <c r="A140" s="102">
        <v>1860320</v>
      </c>
      <c r="B140" s="103" t="s">
        <v>442</v>
      </c>
      <c r="C140" s="102">
        <v>1860320</v>
      </c>
      <c r="D140" s="102" t="s">
        <v>650</v>
      </c>
      <c r="E140" s="103">
        <v>1</v>
      </c>
      <c r="F140" s="103" t="s">
        <v>540</v>
      </c>
      <c r="G140" s="133">
        <v>272.62560000000002</v>
      </c>
      <c r="H140" s="133">
        <v>299.88816000000003</v>
      </c>
      <c r="I140" s="184">
        <f t="shared" si="10"/>
        <v>272.62560000000002</v>
      </c>
      <c r="J140" s="184">
        <f t="shared" si="11"/>
        <v>299.88816000000003</v>
      </c>
      <c r="K140" s="126" t="s">
        <v>372</v>
      </c>
      <c r="L140" s="126" t="s">
        <v>372</v>
      </c>
      <c r="M140" s="126" t="s">
        <v>372</v>
      </c>
      <c r="N140" s="126" t="s">
        <v>372</v>
      </c>
      <c r="O140" s="126" t="s">
        <v>372</v>
      </c>
      <c r="P140" s="126"/>
      <c r="Q140" s="126" t="s">
        <v>372</v>
      </c>
      <c r="R140" s="126" t="s">
        <v>372</v>
      </c>
      <c r="S140" s="181">
        <f>IFERROR(VLOOKUP(B140,'Customer Details'!$A$6:$C$13,3,FALSE),"")</f>
        <v>0</v>
      </c>
    </row>
    <row r="141" spans="1:19" ht="12" customHeight="1" x14ac:dyDescent="0.25">
      <c r="A141" s="102">
        <v>1860321</v>
      </c>
      <c r="B141" s="103" t="s">
        <v>442</v>
      </c>
      <c r="C141" s="102">
        <v>1860321</v>
      </c>
      <c r="D141" s="102" t="s">
        <v>651</v>
      </c>
      <c r="E141" s="103">
        <v>1</v>
      </c>
      <c r="F141" s="103" t="s">
        <v>540</v>
      </c>
      <c r="G141" s="133">
        <v>304.08240000000001</v>
      </c>
      <c r="H141" s="133">
        <v>334.49064000000004</v>
      </c>
      <c r="I141" s="184">
        <f t="shared" si="10"/>
        <v>304.08240000000001</v>
      </c>
      <c r="J141" s="184">
        <f t="shared" si="11"/>
        <v>334.49064000000004</v>
      </c>
      <c r="K141" s="126" t="s">
        <v>372</v>
      </c>
      <c r="L141" s="126" t="s">
        <v>372</v>
      </c>
      <c r="M141" s="126" t="s">
        <v>372</v>
      </c>
      <c r="N141" s="126" t="s">
        <v>372</v>
      </c>
      <c r="O141" s="126" t="s">
        <v>372</v>
      </c>
      <c r="P141" s="126"/>
      <c r="Q141" s="126" t="s">
        <v>372</v>
      </c>
      <c r="R141" s="126" t="s">
        <v>372</v>
      </c>
      <c r="S141" s="181">
        <f>IFERROR(VLOOKUP(B141,'Customer Details'!$A$6:$C$13,3,FALSE),"")</f>
        <v>0</v>
      </c>
    </row>
    <row r="142" spans="1:19" s="190" customFormat="1" ht="12" customHeight="1" x14ac:dyDescent="0.25">
      <c r="B142" s="345"/>
      <c r="C142" s="348" t="s">
        <v>553</v>
      </c>
      <c r="D142" s="348"/>
      <c r="E142" s="345"/>
      <c r="F142" s="345"/>
      <c r="G142" s="191"/>
      <c r="H142" s="346"/>
      <c r="I142" s="346"/>
      <c r="J142" s="346"/>
      <c r="K142" s="344"/>
      <c r="L142" s="344"/>
      <c r="M142" s="344"/>
      <c r="N142" s="344"/>
      <c r="O142" s="344"/>
      <c r="P142" s="344"/>
      <c r="Q142" s="344"/>
      <c r="R142" s="344"/>
      <c r="S142" s="349"/>
    </row>
    <row r="143" spans="1:19" s="190" customFormat="1" ht="12" customHeight="1" x14ac:dyDescent="0.25">
      <c r="B143" s="345"/>
      <c r="C143" s="348"/>
      <c r="D143" s="348"/>
      <c r="E143" s="345"/>
      <c r="F143" s="345"/>
      <c r="G143" s="191"/>
      <c r="H143" s="346"/>
      <c r="I143" s="346"/>
      <c r="J143" s="346"/>
      <c r="K143" s="344"/>
      <c r="L143" s="344"/>
      <c r="M143" s="344"/>
      <c r="N143" s="344"/>
      <c r="O143" s="344"/>
      <c r="P143" s="344"/>
      <c r="Q143" s="344"/>
      <c r="R143" s="344"/>
      <c r="S143" s="349"/>
    </row>
    <row r="144" spans="1:19" ht="12" customHeight="1" x14ac:dyDescent="0.25">
      <c r="A144" s="102">
        <v>1860114</v>
      </c>
      <c r="B144" s="103" t="s">
        <v>442</v>
      </c>
      <c r="C144" s="102">
        <v>1860114</v>
      </c>
      <c r="D144" s="102" t="s">
        <v>558</v>
      </c>
      <c r="E144" s="103">
        <v>1</v>
      </c>
      <c r="F144" s="103" t="s">
        <v>540</v>
      </c>
      <c r="G144" s="133">
        <v>1070.5797600000001</v>
      </c>
      <c r="H144" s="133">
        <v>1177.6377360000001</v>
      </c>
      <c r="I144" s="184">
        <f>IFERROR(G144*(1-S144),"")</f>
        <v>1070.5797600000001</v>
      </c>
      <c r="J144" s="184">
        <f>IFERROR(I144*1.1,"")</f>
        <v>1177.6377360000001</v>
      </c>
      <c r="K144" s="126" t="s">
        <v>372</v>
      </c>
      <c r="L144" s="126" t="s">
        <v>372</v>
      </c>
      <c r="M144" s="126" t="s">
        <v>372</v>
      </c>
      <c r="N144" s="126" t="s">
        <v>372</v>
      </c>
      <c r="O144" s="126" t="s">
        <v>372</v>
      </c>
      <c r="P144" s="126"/>
      <c r="Q144" s="126" t="s">
        <v>372</v>
      </c>
      <c r="R144" s="126" t="s">
        <v>372</v>
      </c>
      <c r="S144" s="181">
        <f>IFERROR(VLOOKUP(B144,'Customer Details'!$A$6:$C$13,3,FALSE),"")</f>
        <v>0</v>
      </c>
    </row>
    <row r="145" spans="1:19" ht="12" customHeight="1" x14ac:dyDescent="0.25">
      <c r="A145" s="102">
        <v>1860191</v>
      </c>
      <c r="B145" s="103" t="s">
        <v>442</v>
      </c>
      <c r="C145" s="102">
        <v>1860191</v>
      </c>
      <c r="D145" s="102" t="s">
        <v>656</v>
      </c>
      <c r="E145" s="103">
        <v>1</v>
      </c>
      <c r="F145" s="103" t="s">
        <v>539</v>
      </c>
      <c r="G145" s="133">
        <v>282.16749600000003</v>
      </c>
      <c r="H145" s="133">
        <v>310.38424560000004</v>
      </c>
      <c r="I145" s="184">
        <f>IFERROR(G145*(1-S145),"")</f>
        <v>282.16749600000003</v>
      </c>
      <c r="J145" s="184">
        <f>IFERROR(I145*1.1,"")</f>
        <v>310.38424560000004</v>
      </c>
      <c r="K145" s="126" t="s">
        <v>372</v>
      </c>
      <c r="L145" s="126" t="s">
        <v>372</v>
      </c>
      <c r="M145" s="126" t="s">
        <v>372</v>
      </c>
      <c r="N145" s="126" t="s">
        <v>372</v>
      </c>
      <c r="O145" s="126" t="s">
        <v>372</v>
      </c>
      <c r="P145" s="126"/>
      <c r="Q145" s="126" t="s">
        <v>372</v>
      </c>
      <c r="R145" s="126" t="s">
        <v>372</v>
      </c>
      <c r="S145" s="181">
        <f>IFERROR(VLOOKUP(B145,'Customer Details'!$A$6:$C$13,3,FALSE),"")</f>
        <v>0</v>
      </c>
    </row>
    <row r="146" spans="1:19" s="180" customFormat="1" ht="24" customHeight="1" x14ac:dyDescent="0.25">
      <c r="A146" s="171" t="s">
        <v>128</v>
      </c>
      <c r="B146" s="171"/>
      <c r="C146" s="171" t="s">
        <v>128</v>
      </c>
      <c r="D146" s="172"/>
      <c r="E146" s="173"/>
      <c r="F146" s="173"/>
      <c r="G146" s="176"/>
      <c r="H146" s="176"/>
      <c r="I146" s="176"/>
      <c r="J146" s="177"/>
      <c r="K146" s="178"/>
      <c r="L146" s="178"/>
      <c r="M146" s="178"/>
      <c r="N146" s="178"/>
      <c r="O146" s="178"/>
      <c r="P146" s="178"/>
      <c r="Q146" s="178"/>
      <c r="R146" s="178"/>
      <c r="S146" s="179" t="str">
        <f>IFERROR(VLOOKUP(B146,'Customer Details'!$A$6:$C$13,3,FALSE),"")</f>
        <v/>
      </c>
    </row>
    <row r="147" spans="1:19" ht="12" customHeight="1" x14ac:dyDescent="0.25">
      <c r="A147" s="102">
        <v>1810153</v>
      </c>
      <c r="B147" s="103" t="s">
        <v>442</v>
      </c>
      <c r="C147" s="102">
        <v>1810153</v>
      </c>
      <c r="D147" s="102" t="s">
        <v>164</v>
      </c>
      <c r="E147" s="103">
        <v>1</v>
      </c>
      <c r="F147" s="103" t="s">
        <v>539</v>
      </c>
      <c r="G147" s="133">
        <v>148.89552</v>
      </c>
      <c r="H147" s="133">
        <v>163.78507200000001</v>
      </c>
      <c r="I147" s="184">
        <f>IFERROR(G147*(1-S147),"")</f>
        <v>148.89552</v>
      </c>
      <c r="J147" s="184">
        <f>IFERROR(I147*1.1,"")</f>
        <v>163.78507200000001</v>
      </c>
      <c r="K147" s="123"/>
      <c r="L147" s="126" t="s">
        <v>372</v>
      </c>
      <c r="M147" s="134"/>
      <c r="S147" s="106">
        <f>IFERROR(VLOOKUP(B147,'Customer Details'!$A$6:$C$13,3,FALSE),"")</f>
        <v>0</v>
      </c>
    </row>
    <row r="148" spans="1:19" s="180" customFormat="1" ht="24" customHeight="1" x14ac:dyDescent="0.25">
      <c r="A148" s="171" t="s">
        <v>129</v>
      </c>
      <c r="B148" s="171"/>
      <c r="C148" s="171" t="s">
        <v>129</v>
      </c>
      <c r="D148" s="172"/>
      <c r="E148" s="173"/>
      <c r="F148" s="173"/>
      <c r="G148" s="175"/>
      <c r="H148" s="175"/>
      <c r="I148" s="176"/>
      <c r="J148" s="177"/>
      <c r="K148" s="178"/>
      <c r="L148" s="178"/>
      <c r="M148" s="178"/>
      <c r="N148" s="178"/>
      <c r="O148" s="178"/>
      <c r="P148" s="178"/>
      <c r="Q148" s="178"/>
      <c r="R148" s="178"/>
      <c r="S148" s="179" t="str">
        <f>IFERROR(VLOOKUP(B148,'Customer Details'!$A$6:$C$13,3,FALSE),"")</f>
        <v/>
      </c>
    </row>
    <row r="149" spans="1:19" ht="12" customHeight="1" x14ac:dyDescent="0.25">
      <c r="A149" s="102">
        <v>1870156</v>
      </c>
      <c r="B149" s="103" t="s">
        <v>442</v>
      </c>
      <c r="C149" s="102">
        <v>1870156</v>
      </c>
      <c r="D149" s="102" t="s">
        <v>165</v>
      </c>
      <c r="E149" s="103">
        <v>1</v>
      </c>
      <c r="F149" s="103" t="s">
        <v>539</v>
      </c>
      <c r="G149" s="133">
        <v>324.00504000000001</v>
      </c>
      <c r="H149" s="133">
        <v>356.40554400000002</v>
      </c>
      <c r="I149" s="184">
        <f>IFERROR(G149*(1-S149),"")</f>
        <v>324.00504000000001</v>
      </c>
      <c r="J149" s="184">
        <f>IFERROR(I149*1.1,"")</f>
        <v>356.40554400000002</v>
      </c>
      <c r="K149" s="123"/>
      <c r="L149" s="126" t="s">
        <v>372</v>
      </c>
      <c r="M149" s="134"/>
      <c r="S149" s="106">
        <f>IFERROR(VLOOKUP(B149,'Customer Details'!$A$6:$C$13,3,FALSE),"")</f>
        <v>0</v>
      </c>
    </row>
    <row r="150" spans="1:19" s="180" customFormat="1" ht="24" customHeight="1" x14ac:dyDescent="0.25">
      <c r="A150" s="171" t="s">
        <v>130</v>
      </c>
      <c r="B150" s="171"/>
      <c r="C150" s="171" t="s">
        <v>130</v>
      </c>
      <c r="D150" s="172"/>
      <c r="E150" s="173"/>
      <c r="F150" s="173"/>
      <c r="G150" s="175"/>
      <c r="H150" s="175"/>
      <c r="I150" s="176"/>
      <c r="J150" s="177"/>
      <c r="K150" s="178"/>
      <c r="L150" s="178"/>
      <c r="M150" s="178"/>
      <c r="N150" s="178"/>
      <c r="O150" s="178"/>
      <c r="P150" s="178"/>
      <c r="Q150" s="178"/>
      <c r="R150" s="178"/>
      <c r="S150" s="179" t="str">
        <f>IFERROR(VLOOKUP(B150,'Customer Details'!$A$6:$C$13,3,FALSE),"")</f>
        <v/>
      </c>
    </row>
    <row r="151" spans="1:19" ht="12" customHeight="1" x14ac:dyDescent="0.25">
      <c r="A151" s="102">
        <v>1870158</v>
      </c>
      <c r="B151" s="103" t="s">
        <v>442</v>
      </c>
      <c r="C151" s="102">
        <v>1870158</v>
      </c>
      <c r="D151" s="102" t="s">
        <v>239</v>
      </c>
      <c r="E151" s="103">
        <v>1</v>
      </c>
      <c r="F151" s="103" t="s">
        <v>539</v>
      </c>
      <c r="G151" s="133">
        <v>630.18456000000003</v>
      </c>
      <c r="H151" s="133">
        <v>693.20301600000005</v>
      </c>
      <c r="I151" s="184">
        <f>IFERROR(G151*(1-S151),"")</f>
        <v>630.18456000000003</v>
      </c>
      <c r="J151" s="184">
        <f>IFERROR(I151*1.1,"")</f>
        <v>693.20301600000005</v>
      </c>
      <c r="K151" s="123"/>
      <c r="L151" s="126" t="s">
        <v>372</v>
      </c>
      <c r="M151" s="134"/>
      <c r="S151" s="106">
        <f>IFERROR(VLOOKUP(B151,'Customer Details'!$A$6:$C$13,3,FALSE),"")</f>
        <v>0</v>
      </c>
    </row>
    <row r="152" spans="1:19" ht="12" customHeight="1" x14ac:dyDescent="0.25">
      <c r="A152" s="102">
        <v>1870139</v>
      </c>
      <c r="B152" s="103" t="s">
        <v>442</v>
      </c>
      <c r="C152" s="102">
        <v>1870139</v>
      </c>
      <c r="D152" s="102" t="s">
        <v>166</v>
      </c>
      <c r="E152" s="103">
        <v>1</v>
      </c>
      <c r="G152" s="133">
        <v>240.12024000000002</v>
      </c>
      <c r="H152" s="133">
        <v>264.13226400000002</v>
      </c>
      <c r="I152" s="184">
        <f>IFERROR(G152*(1-S152),"")</f>
        <v>240.12024000000002</v>
      </c>
      <c r="J152" s="184">
        <f>IFERROR(I152*1.1,"")</f>
        <v>264.13226400000002</v>
      </c>
      <c r="K152" s="123"/>
      <c r="L152" s="126" t="s">
        <v>372</v>
      </c>
      <c r="M152" s="134"/>
      <c r="S152" s="106">
        <f>IFERROR(VLOOKUP(B152,'Customer Details'!$A$6:$C$13,3,FALSE),"")</f>
        <v>0</v>
      </c>
    </row>
    <row r="153" spans="1:19" ht="12" customHeight="1" x14ac:dyDescent="0.25">
      <c r="A153" s="102">
        <v>1870144</v>
      </c>
      <c r="B153" s="103" t="s">
        <v>442</v>
      </c>
      <c r="C153" s="102">
        <v>1870144</v>
      </c>
      <c r="D153" s="102" t="s">
        <v>167</v>
      </c>
      <c r="E153" s="103">
        <v>1</v>
      </c>
      <c r="F153" s="103" t="s">
        <v>539</v>
      </c>
      <c r="G153" s="133">
        <v>258.99432000000002</v>
      </c>
      <c r="H153" s="133">
        <v>284.89375200000006</v>
      </c>
      <c r="I153" s="184">
        <f>IFERROR(G153*(1-S153),"")</f>
        <v>258.99432000000002</v>
      </c>
      <c r="J153" s="184">
        <f>IFERROR(I153*1.1,"")</f>
        <v>284.89375200000006</v>
      </c>
      <c r="K153" s="123"/>
      <c r="L153" s="126" t="s">
        <v>372</v>
      </c>
      <c r="M153" s="134"/>
      <c r="S153" s="106">
        <f>IFERROR(VLOOKUP(B153,'Customer Details'!$A$6:$C$13,3,FALSE),"")</f>
        <v>0</v>
      </c>
    </row>
    <row r="154" spans="1:19" s="180" customFormat="1" ht="24" customHeight="1" x14ac:dyDescent="0.25">
      <c r="A154" s="171" t="s">
        <v>382</v>
      </c>
      <c r="B154" s="171"/>
      <c r="C154" s="171" t="s">
        <v>382</v>
      </c>
      <c r="D154" s="172"/>
      <c r="E154" s="173"/>
      <c r="F154" s="173"/>
      <c r="G154" s="175"/>
      <c r="H154" s="175"/>
      <c r="I154" s="176"/>
      <c r="J154" s="177"/>
      <c r="K154" s="178"/>
      <c r="L154" s="178"/>
      <c r="M154" s="178"/>
      <c r="N154" s="178"/>
      <c r="O154" s="178"/>
      <c r="P154" s="178"/>
      <c r="Q154" s="178"/>
      <c r="R154" s="178"/>
      <c r="S154" s="179" t="str">
        <f>IFERROR(VLOOKUP(B154,'Customer Details'!$A$6:$C$13,3,FALSE),"")</f>
        <v/>
      </c>
    </row>
    <row r="155" spans="1:19" s="135" customFormat="1" ht="12" customHeight="1" x14ac:dyDescent="0.25">
      <c r="A155" s="132">
        <v>9018620</v>
      </c>
      <c r="B155" s="183" t="s">
        <v>442</v>
      </c>
      <c r="C155" s="132">
        <v>9018620</v>
      </c>
      <c r="D155" s="102" t="s">
        <v>685</v>
      </c>
      <c r="E155" s="103">
        <v>1</v>
      </c>
      <c r="F155" s="103"/>
      <c r="G155" s="133">
        <v>32.505360000000003</v>
      </c>
      <c r="H155" s="133">
        <v>35.755896000000007</v>
      </c>
      <c r="I155" s="184">
        <f>IFERROR(G155*(1-S155),"")</f>
        <v>32.505360000000003</v>
      </c>
      <c r="J155" s="184">
        <f>IFERROR(I155*1.1,"")</f>
        <v>35.755896000000007</v>
      </c>
      <c r="K155" s="126" t="s">
        <v>372</v>
      </c>
      <c r="L155" s="126" t="s">
        <v>372</v>
      </c>
      <c r="M155" s="134"/>
      <c r="S155" s="185">
        <f>IFERROR(VLOOKUP(B155,'Customer Details'!$A$6:$C$13,3,FALSE),"")</f>
        <v>0</v>
      </c>
    </row>
    <row r="156" spans="1:19" s="135" customFormat="1" ht="12" customHeight="1" x14ac:dyDescent="0.25">
      <c r="A156" s="132">
        <v>9019034</v>
      </c>
      <c r="B156" s="183" t="s">
        <v>442</v>
      </c>
      <c r="C156" s="132">
        <v>9019034</v>
      </c>
      <c r="D156" s="102" t="s">
        <v>686</v>
      </c>
      <c r="E156" s="103">
        <v>1</v>
      </c>
      <c r="F156" s="103" t="s">
        <v>539</v>
      </c>
      <c r="G156" s="133">
        <v>203.42064000000002</v>
      </c>
      <c r="H156" s="133">
        <v>223.76270400000004</v>
      </c>
      <c r="I156" s="184">
        <f>IFERROR(G156*(1-S156),"")</f>
        <v>203.42064000000002</v>
      </c>
      <c r="J156" s="184">
        <f>IFERROR(I156*1.1,"")</f>
        <v>223.76270400000004</v>
      </c>
      <c r="K156" s="126" t="s">
        <v>372</v>
      </c>
      <c r="L156" s="126" t="s">
        <v>372</v>
      </c>
      <c r="M156" s="134"/>
      <c r="S156" s="185">
        <f>IFERROR(VLOOKUP(B156,'Customer Details'!$A$6:$C$13,3,FALSE),"")</f>
        <v>0</v>
      </c>
    </row>
    <row r="157" spans="1:19" s="135" customFormat="1" ht="12" customHeight="1" x14ac:dyDescent="0.25">
      <c r="A157" s="132">
        <v>1822445</v>
      </c>
      <c r="B157" s="183" t="s">
        <v>442</v>
      </c>
      <c r="C157" s="132">
        <v>1822445</v>
      </c>
      <c r="D157" s="102" t="s">
        <v>361</v>
      </c>
      <c r="E157" s="103">
        <v>1</v>
      </c>
      <c r="F157" s="103"/>
      <c r="G157" s="133">
        <v>61.86504</v>
      </c>
      <c r="H157" s="133">
        <v>68.051544000000007</v>
      </c>
      <c r="I157" s="184">
        <f>IFERROR(G157*(1-S157),"")</f>
        <v>61.86504</v>
      </c>
      <c r="J157" s="184">
        <f>IFERROR(I157*1.1,"")</f>
        <v>68.051544000000007</v>
      </c>
      <c r="K157" s="126" t="s">
        <v>372</v>
      </c>
      <c r="L157" s="126" t="s">
        <v>372</v>
      </c>
      <c r="M157" s="134"/>
      <c r="S157" s="185">
        <f>IFERROR(VLOOKUP(B157,'Customer Details'!$A$6:$C$13,3,FALSE),"")</f>
        <v>0</v>
      </c>
    </row>
    <row r="158" spans="1:19" s="196" customFormat="1" ht="24" customHeight="1" x14ac:dyDescent="0.25">
      <c r="B158" s="197"/>
      <c r="C158" s="348" t="s">
        <v>559</v>
      </c>
      <c r="D158" s="348"/>
      <c r="E158" s="198"/>
      <c r="F158" s="198"/>
      <c r="G158" s="199"/>
      <c r="H158" s="199"/>
      <c r="I158" s="199"/>
      <c r="J158" s="199"/>
      <c r="K158" s="200"/>
      <c r="L158" s="200"/>
      <c r="M158" s="191"/>
      <c r="S158" s="201"/>
    </row>
    <row r="159" spans="1:19" s="196" customFormat="1" ht="24" customHeight="1" x14ac:dyDescent="0.25">
      <c r="A159" s="172"/>
      <c r="B159" s="197"/>
      <c r="C159" s="172"/>
      <c r="D159" s="172"/>
      <c r="E159" s="198"/>
      <c r="F159" s="198"/>
      <c r="G159" s="199"/>
      <c r="H159" s="199"/>
      <c r="I159" s="199"/>
      <c r="J159" s="199"/>
      <c r="K159" s="200"/>
      <c r="L159" s="200"/>
      <c r="M159" s="191"/>
      <c r="S159" s="201"/>
    </row>
    <row r="160" spans="1:19" s="135" customFormat="1" ht="12" customHeight="1" x14ac:dyDescent="0.25">
      <c r="A160" s="132">
        <v>9025293</v>
      </c>
      <c r="B160" s="183" t="s">
        <v>442</v>
      </c>
      <c r="C160" s="132">
        <v>9025293</v>
      </c>
      <c r="D160" s="102" t="s">
        <v>806</v>
      </c>
      <c r="E160" s="103">
        <v>1</v>
      </c>
      <c r="F160" s="103" t="s">
        <v>539</v>
      </c>
      <c r="G160" s="133">
        <v>172.38</v>
      </c>
      <c r="H160" s="133">
        <v>189.61800000000002</v>
      </c>
      <c r="I160" s="184">
        <f t="shared" ref="I160:I164" si="12">IFERROR(G160*(1-S160),"")</f>
        <v>172.38</v>
      </c>
      <c r="J160" s="184">
        <f t="shared" ref="J160:J164" si="13">IFERROR(I160*1.1,"")</f>
        <v>189.61800000000002</v>
      </c>
      <c r="K160" s="126" t="s">
        <v>372</v>
      </c>
      <c r="L160" s="126" t="s">
        <v>372</v>
      </c>
      <c r="M160" s="134"/>
      <c r="S160" s="185">
        <f>IFERROR(VLOOKUP(B160,'Customer Details'!$A$6:$C$13,3,FALSE),"")</f>
        <v>0</v>
      </c>
    </row>
    <row r="161" spans="1:19" s="135" customFormat="1" ht="12" customHeight="1" x14ac:dyDescent="0.25">
      <c r="A161" s="132">
        <v>9021217</v>
      </c>
      <c r="B161" s="183" t="s">
        <v>442</v>
      </c>
      <c r="C161" s="132">
        <v>9021217</v>
      </c>
      <c r="D161" s="202" t="s">
        <v>647</v>
      </c>
      <c r="E161" s="103">
        <v>1</v>
      </c>
      <c r="F161" s="103"/>
      <c r="G161" s="133">
        <v>73.399200000000008</v>
      </c>
      <c r="H161" s="133">
        <v>80.739120000000014</v>
      </c>
      <c r="I161" s="184">
        <f t="shared" si="12"/>
        <v>73.399200000000008</v>
      </c>
      <c r="J161" s="184">
        <f t="shared" si="13"/>
        <v>80.739120000000014</v>
      </c>
      <c r="K161" s="126" t="s">
        <v>372</v>
      </c>
      <c r="L161" s="126" t="s">
        <v>372</v>
      </c>
      <c r="M161" s="134"/>
      <c r="S161" s="185">
        <f>IFERROR(VLOOKUP(B161,'Customer Details'!$A$6:$C$13,3,FALSE),"")</f>
        <v>0</v>
      </c>
    </row>
    <row r="162" spans="1:19" s="135" customFormat="1" ht="12" customHeight="1" x14ac:dyDescent="0.25">
      <c r="A162" s="128">
        <v>9025165</v>
      </c>
      <c r="B162" s="183" t="s">
        <v>442</v>
      </c>
      <c r="C162" s="128">
        <v>9025165</v>
      </c>
      <c r="D162" s="102" t="s">
        <v>807</v>
      </c>
      <c r="E162" s="103">
        <v>1</v>
      </c>
      <c r="F162" s="103"/>
      <c r="G162" s="133">
        <v>33.553919999999998</v>
      </c>
      <c r="H162" s="133">
        <v>36.909312</v>
      </c>
      <c r="I162" s="184">
        <f t="shared" si="12"/>
        <v>33.553919999999998</v>
      </c>
      <c r="J162" s="184">
        <f t="shared" si="13"/>
        <v>36.909312</v>
      </c>
      <c r="K162" s="126" t="s">
        <v>372</v>
      </c>
      <c r="L162" s="126" t="s">
        <v>372</v>
      </c>
      <c r="M162" s="126"/>
      <c r="S162" s="185">
        <f>IFERROR(VLOOKUP(B162,'Customer Details'!$A$6:$C$13,3,FALSE),"")</f>
        <v>0</v>
      </c>
    </row>
    <row r="163" spans="1:19" s="135" customFormat="1" ht="12" customHeight="1" x14ac:dyDescent="0.25">
      <c r="A163" s="100">
        <v>9021131</v>
      </c>
      <c r="B163" s="183" t="s">
        <v>442</v>
      </c>
      <c r="C163" s="100">
        <v>9021131</v>
      </c>
      <c r="D163" s="102" t="s">
        <v>808</v>
      </c>
      <c r="E163" s="103">
        <v>1</v>
      </c>
      <c r="F163" s="103"/>
      <c r="G163" s="133">
        <v>6.2913600000000001</v>
      </c>
      <c r="H163" s="133">
        <v>6.9204960000000009</v>
      </c>
      <c r="I163" s="184">
        <f t="shared" si="12"/>
        <v>6.2913600000000001</v>
      </c>
      <c r="J163" s="184">
        <f t="shared" si="13"/>
        <v>6.9204960000000009</v>
      </c>
      <c r="K163" s="126" t="s">
        <v>372</v>
      </c>
      <c r="L163" s="126" t="s">
        <v>372</v>
      </c>
      <c r="M163" s="126"/>
      <c r="S163" s="185">
        <f>IFERROR(VLOOKUP(B163,'Customer Details'!$A$6:$C$13,3,FALSE),"")</f>
        <v>0</v>
      </c>
    </row>
    <row r="164" spans="1:19" ht="11.5" customHeight="1" x14ac:dyDescent="0.25">
      <c r="A164" s="100">
        <v>9021016</v>
      </c>
      <c r="B164" s="183" t="s">
        <v>442</v>
      </c>
      <c r="C164" s="100">
        <v>9021016</v>
      </c>
      <c r="D164" s="102" t="s">
        <v>809</v>
      </c>
      <c r="E164" s="103">
        <v>1</v>
      </c>
      <c r="G164" s="133">
        <v>10.275888</v>
      </c>
      <c r="H164" s="133">
        <v>11.3034768</v>
      </c>
      <c r="I164" s="203">
        <f t="shared" si="12"/>
        <v>10.275888</v>
      </c>
      <c r="J164" s="203">
        <f t="shared" si="13"/>
        <v>11.3034768</v>
      </c>
      <c r="K164" s="126" t="s">
        <v>372</v>
      </c>
      <c r="L164" s="126" t="s">
        <v>372</v>
      </c>
      <c r="S164" s="185">
        <f>IFERROR(VLOOKUP(B164,'Customer Details'!$A$6:$C$13,3,FALSE),"")</f>
        <v>0</v>
      </c>
    </row>
    <row r="165" spans="1:19" s="180" customFormat="1" ht="24" customHeight="1" x14ac:dyDescent="0.25">
      <c r="A165" s="171" t="s">
        <v>485</v>
      </c>
      <c r="B165" s="171"/>
      <c r="C165" s="171" t="s">
        <v>485</v>
      </c>
      <c r="D165" s="172"/>
      <c r="E165" s="173"/>
      <c r="F165" s="173"/>
      <c r="G165" s="175"/>
      <c r="H165" s="175"/>
      <c r="I165" s="176"/>
      <c r="J165" s="177"/>
      <c r="K165" s="178"/>
      <c r="L165" s="178"/>
      <c r="M165" s="178"/>
      <c r="N165" s="178"/>
      <c r="O165" s="178"/>
      <c r="P165" s="178"/>
      <c r="Q165" s="178"/>
      <c r="R165" s="178"/>
      <c r="S165" s="179" t="str">
        <f>IFERROR(VLOOKUP(B165,'Customer Details'!$A$6:$C$13,3,FALSE),"")</f>
        <v/>
      </c>
    </row>
    <row r="166" spans="1:19" ht="12" customHeight="1" x14ac:dyDescent="0.25">
      <c r="A166" s="100">
        <v>1824044</v>
      </c>
      <c r="B166" s="103" t="s">
        <v>442</v>
      </c>
      <c r="C166" s="100">
        <v>1824044</v>
      </c>
      <c r="D166" s="102" t="s">
        <v>242</v>
      </c>
      <c r="E166" s="103">
        <v>1</v>
      </c>
      <c r="F166" s="103" t="s">
        <v>539</v>
      </c>
      <c r="G166" s="133">
        <v>642.76728000000003</v>
      </c>
      <c r="H166" s="133">
        <v>707.04400800000008</v>
      </c>
      <c r="I166" s="184">
        <f>IFERROR(G166*(1-S166),"")</f>
        <v>642.76728000000003</v>
      </c>
      <c r="J166" s="184">
        <f>IFERROR(I166*1.1,"")</f>
        <v>707.04400800000008</v>
      </c>
      <c r="K166" s="204"/>
      <c r="M166" s="134"/>
      <c r="P166" s="126" t="s">
        <v>372</v>
      </c>
      <c r="S166" s="106">
        <f>IFERROR(VLOOKUP(B166,'Customer Details'!$A$6:$C$13,3,FALSE),"")</f>
        <v>0</v>
      </c>
    </row>
    <row r="169" spans="1:19" ht="17.5" x14ac:dyDescent="0.35">
      <c r="B169" s="159" t="s">
        <v>484</v>
      </c>
      <c r="G169" s="170"/>
      <c r="H169" s="104"/>
      <c r="I169" s="104"/>
      <c r="J169" s="104"/>
      <c r="K169" s="105"/>
      <c r="L169" s="105"/>
    </row>
    <row r="170" spans="1:19" ht="17.5" x14ac:dyDescent="0.35">
      <c r="B170" s="160" t="s">
        <v>8</v>
      </c>
      <c r="G170" s="170"/>
      <c r="H170" s="104"/>
      <c r="I170" s="104"/>
      <c r="J170" s="104"/>
      <c r="K170" s="105"/>
      <c r="L170" s="105"/>
    </row>
    <row r="171" spans="1:19" ht="17.5" x14ac:dyDescent="0.35">
      <c r="B171" s="101"/>
      <c r="G171" s="170"/>
      <c r="H171" s="104"/>
      <c r="I171" s="104"/>
      <c r="J171" s="104"/>
      <c r="K171" s="105"/>
      <c r="L171" s="105"/>
    </row>
    <row r="172" spans="1:19" ht="17.5" x14ac:dyDescent="0.35">
      <c r="A172" s="101"/>
      <c r="B172" s="334" t="s">
        <v>547</v>
      </c>
      <c r="C172" s="334"/>
      <c r="D172" s="334"/>
      <c r="G172" s="170"/>
      <c r="H172" s="104"/>
      <c r="I172" s="104"/>
      <c r="J172" s="104"/>
      <c r="K172" s="105"/>
      <c r="L172" s="105"/>
    </row>
    <row r="173" spans="1:19" x14ac:dyDescent="0.25">
      <c r="A173" s="101"/>
      <c r="B173" s="334" t="s">
        <v>548</v>
      </c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</row>
    <row r="176" spans="1:19" x14ac:dyDescent="0.25">
      <c r="A176" s="206"/>
      <c r="C176" s="206"/>
    </row>
    <row r="177" spans="1:3" x14ac:dyDescent="0.25">
      <c r="A177" s="206"/>
      <c r="C177" s="206"/>
    </row>
    <row r="178" spans="1:3" x14ac:dyDescent="0.25">
      <c r="A178" s="206"/>
      <c r="C178" s="206"/>
    </row>
    <row r="179" spans="1:3" x14ac:dyDescent="0.25">
      <c r="A179" s="132"/>
      <c r="C179" s="132"/>
    </row>
    <row r="180" spans="1:3" x14ac:dyDescent="0.25">
      <c r="A180" s="132"/>
      <c r="C180" s="132"/>
    </row>
    <row r="181" spans="1:3" x14ac:dyDescent="0.25">
      <c r="A181" s="132"/>
      <c r="C181" s="132"/>
    </row>
    <row r="182" spans="1:3" x14ac:dyDescent="0.25">
      <c r="A182" s="132"/>
      <c r="C182" s="132"/>
    </row>
    <row r="183" spans="1:3" x14ac:dyDescent="0.25">
      <c r="A183" s="132"/>
      <c r="C183" s="132"/>
    </row>
    <row r="184" spans="1:3" x14ac:dyDescent="0.25">
      <c r="A184" s="132"/>
      <c r="C184" s="132"/>
    </row>
  </sheetData>
  <sheetProtection algorithmName="SHA-512" hashValue="m8uxCIQZRP5cSwQnSIwWZeEHQUA1i0kQbLhAudbNmEeugvBeQ6Ajrq92575TV5f96KUQmaEwlNz/Nv6UCG1KTg==" saltValue="mBav6O1zcr1MOlocZzP3Rw==" spinCount="100000" sheet="1" formatCells="0" autoFilter="0"/>
  <autoFilter ref="B3:S166" xr:uid="{00000000-0009-0000-0000-000003000000}"/>
  <mergeCells count="49">
    <mergeCell ref="S131:S132"/>
    <mergeCell ref="L131:L132"/>
    <mergeCell ref="S118:S119"/>
    <mergeCell ref="M118:M119"/>
    <mergeCell ref="R118:R119"/>
    <mergeCell ref="N118:N119"/>
    <mergeCell ref="Q118:Q119"/>
    <mergeCell ref="O118:O119"/>
    <mergeCell ref="P118:P119"/>
    <mergeCell ref="M131:M132"/>
    <mergeCell ref="N131:N132"/>
    <mergeCell ref="R142:R143"/>
    <mergeCell ref="O131:O132"/>
    <mergeCell ref="P131:P132"/>
    <mergeCell ref="Q131:Q132"/>
    <mergeCell ref="R131:R132"/>
    <mergeCell ref="P142:P143"/>
    <mergeCell ref="S142:S143"/>
    <mergeCell ref="B172:D172"/>
    <mergeCell ref="K142:K143"/>
    <mergeCell ref="L142:L143"/>
    <mergeCell ref="M142:M143"/>
    <mergeCell ref="N142:N143"/>
    <mergeCell ref="O142:O143"/>
    <mergeCell ref="F142:F143"/>
    <mergeCell ref="I142:I143"/>
    <mergeCell ref="J142:J143"/>
    <mergeCell ref="C158:D158"/>
    <mergeCell ref="H142:H143"/>
    <mergeCell ref="B142:B143"/>
    <mergeCell ref="C142:D143"/>
    <mergeCell ref="E142:E143"/>
    <mergeCell ref="Q142:Q143"/>
    <mergeCell ref="B173:L173"/>
    <mergeCell ref="K118:K119"/>
    <mergeCell ref="L118:L119"/>
    <mergeCell ref="F118:F119"/>
    <mergeCell ref="I118:I119"/>
    <mergeCell ref="J118:J119"/>
    <mergeCell ref="H118:H119"/>
    <mergeCell ref="B118:B119"/>
    <mergeCell ref="C118:D119"/>
    <mergeCell ref="E118:E119"/>
    <mergeCell ref="I131:I132"/>
    <mergeCell ref="J131:J132"/>
    <mergeCell ref="B131:B132"/>
    <mergeCell ref="C131:F132"/>
    <mergeCell ref="K131:K132"/>
    <mergeCell ref="H131:H132"/>
  </mergeCells>
  <phoneticPr fontId="14" type="noConversion"/>
  <pageMargins left="0.70866141732283472" right="0.70866141732283472" top="0.19685039370078741" bottom="0.74803149606299213" header="0.31496062992125984" footer="0.31496062992125984"/>
  <pageSetup paperSize="9" scale="62" fitToHeight="0" orientation="landscape" horizontalDpi="4294967292" verticalDpi="4294967292" r:id="rId1"/>
  <headerFooter alignWithMargins="0">
    <oddFooter>Page &amp;P&amp;R&amp;F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290"/>
  <sheetViews>
    <sheetView zoomScaleNormal="100" workbookViewId="0">
      <pane xSplit="4" ySplit="3" topLeftCell="E46" activePane="bottomRight" state="frozen"/>
      <selection activeCell="B7" sqref="B7"/>
      <selection pane="topRight" activeCell="B7" sqref="B7"/>
      <selection pane="bottomLeft" activeCell="B7" sqref="B7"/>
      <selection pane="bottomRight" activeCell="F11" sqref="F11"/>
    </sheetView>
  </sheetViews>
  <sheetFormatPr defaultColWidth="7.1796875" defaultRowHeight="11.5" x14ac:dyDescent="0.25"/>
  <cols>
    <col min="1" max="1" width="11" style="100" hidden="1" customWidth="1"/>
    <col min="2" max="2" width="6.26953125" style="103" customWidth="1"/>
    <col min="3" max="3" width="11" style="100" customWidth="1"/>
    <col min="4" max="4" width="48.7265625" style="102" customWidth="1"/>
    <col min="5" max="6" width="7.7265625" style="103" customWidth="1"/>
    <col min="7" max="7" width="9.7265625" style="101" customWidth="1"/>
    <col min="8" max="8" width="13" style="101" bestFit="1" customWidth="1"/>
    <col min="9" max="10" width="9.7265625" style="101" customWidth="1"/>
    <col min="11" max="16" width="7.7265625" style="103" customWidth="1"/>
    <col min="17" max="17" width="11.453125" style="103" bestFit="1" customWidth="1"/>
    <col min="18" max="18" width="11.81640625" style="103" bestFit="1" customWidth="1"/>
    <col min="19" max="19" width="7.7265625" style="106" customWidth="1"/>
    <col min="20" max="16384" width="7.1796875" style="101"/>
  </cols>
  <sheetData>
    <row r="1" spans="1:19" s="213" customFormat="1" ht="50" customHeight="1" x14ac:dyDescent="0.25">
      <c r="A1" s="207"/>
      <c r="B1" s="208"/>
      <c r="C1" s="207"/>
      <c r="D1" s="209"/>
      <c r="E1" s="208"/>
      <c r="F1" s="208"/>
      <c r="G1" s="210"/>
      <c r="H1" s="211"/>
      <c r="I1" s="211"/>
      <c r="J1" s="211"/>
      <c r="K1" s="208"/>
      <c r="L1" s="208"/>
      <c r="M1" s="208"/>
      <c r="N1" s="208"/>
      <c r="O1" s="208"/>
      <c r="P1" s="208"/>
      <c r="Q1" s="208"/>
      <c r="R1" s="208"/>
      <c r="S1" s="212"/>
    </row>
    <row r="2" spans="1:19" ht="9" customHeight="1" x14ac:dyDescent="0.25">
      <c r="H2" s="214"/>
      <c r="I2" s="104"/>
      <c r="J2" s="104"/>
    </row>
    <row r="3" spans="1:19" s="215" customFormat="1" ht="54" customHeight="1" x14ac:dyDescent="0.25">
      <c r="A3" s="107" t="s">
        <v>375</v>
      </c>
      <c r="B3" s="107" t="s">
        <v>387</v>
      </c>
      <c r="C3" s="107" t="s">
        <v>375</v>
      </c>
      <c r="D3" s="107" t="s">
        <v>376</v>
      </c>
      <c r="E3" s="107" t="s">
        <v>362</v>
      </c>
      <c r="F3" s="107" t="s">
        <v>538</v>
      </c>
      <c r="G3" s="108" t="s">
        <v>660</v>
      </c>
      <c r="H3" s="107" t="s">
        <v>661</v>
      </c>
      <c r="I3" s="107" t="str">
        <f>'Customer Details'!$C2&amp;" Buy Price(ex GST)"</f>
        <v xml:space="preserve"> Buy Price(ex GST)</v>
      </c>
      <c r="J3" s="107" t="str">
        <f>'Customer Details'!$C2&amp;" Buy Price(inc GST)"</f>
        <v xml:space="preserve"> Buy Price(inc GST)</v>
      </c>
      <c r="K3" s="107" t="s">
        <v>365</v>
      </c>
      <c r="L3" s="107" t="s">
        <v>366</v>
      </c>
      <c r="M3" s="107" t="s">
        <v>367</v>
      </c>
      <c r="N3" s="107" t="s">
        <v>374</v>
      </c>
      <c r="O3" s="107" t="s">
        <v>368</v>
      </c>
      <c r="P3" s="107" t="s">
        <v>369</v>
      </c>
      <c r="Q3" s="107" t="s">
        <v>370</v>
      </c>
      <c r="R3" s="107" t="s">
        <v>371</v>
      </c>
      <c r="S3" s="109" t="s">
        <v>443</v>
      </c>
    </row>
    <row r="4" spans="1:19" s="227" customFormat="1" ht="24" customHeight="1" x14ac:dyDescent="0.25">
      <c r="A4" s="216"/>
      <c r="B4" s="217"/>
      <c r="C4" s="218" t="s">
        <v>388</v>
      </c>
      <c r="D4" s="219"/>
      <c r="E4" s="220"/>
      <c r="F4" s="220"/>
      <c r="G4" s="221"/>
      <c r="H4" s="222"/>
      <c r="I4" s="222"/>
      <c r="J4" s="223"/>
      <c r="K4" s="224"/>
      <c r="L4" s="224"/>
      <c r="M4" s="224"/>
      <c r="N4" s="224"/>
      <c r="O4" s="224"/>
      <c r="P4" s="224"/>
      <c r="Q4" s="224"/>
      <c r="R4" s="225"/>
      <c r="S4" s="226"/>
    </row>
    <row r="5" spans="1:19" s="228" customFormat="1" ht="24" customHeight="1" x14ac:dyDescent="0.25">
      <c r="B5" s="229"/>
      <c r="C5" s="230" t="s">
        <v>339</v>
      </c>
      <c r="D5" s="231"/>
      <c r="E5" s="232"/>
      <c r="F5" s="232"/>
      <c r="G5" s="233"/>
      <c r="H5" s="233"/>
      <c r="I5" s="234"/>
      <c r="J5" s="233"/>
      <c r="K5" s="235"/>
      <c r="L5" s="235"/>
      <c r="M5" s="235"/>
      <c r="N5" s="235"/>
      <c r="O5" s="235"/>
      <c r="P5" s="235"/>
      <c r="Q5" s="235"/>
      <c r="R5" s="236"/>
      <c r="S5" s="237"/>
    </row>
    <row r="6" spans="1:19" s="243" customFormat="1" ht="12" customHeight="1" x14ac:dyDescent="0.25">
      <c r="A6" s="238">
        <v>9018589</v>
      </c>
      <c r="B6" s="239" t="s">
        <v>109</v>
      </c>
      <c r="C6" s="238">
        <v>9018589</v>
      </c>
      <c r="D6" s="238" t="s">
        <v>340</v>
      </c>
      <c r="E6" s="239">
        <v>5</v>
      </c>
      <c r="F6" s="239"/>
      <c r="G6" s="240">
        <v>8.7030480000000008</v>
      </c>
      <c r="H6" s="240">
        <f>G6*1.1</f>
        <v>9.5733528000000021</v>
      </c>
      <c r="I6" s="240">
        <f>IFERROR(G6*(1-S6),"")</f>
        <v>8.7030480000000008</v>
      </c>
      <c r="J6" s="240">
        <f>IFERROR(I6*1.1,"")</f>
        <v>9.5733528000000021</v>
      </c>
      <c r="K6" s="241" t="s">
        <v>372</v>
      </c>
      <c r="L6" s="239"/>
      <c r="M6" s="239"/>
      <c r="N6" s="239"/>
      <c r="O6" s="239"/>
      <c r="P6" s="239"/>
      <c r="Q6" s="239"/>
      <c r="R6" s="239"/>
      <c r="S6" s="242">
        <f>IFERROR(VLOOKUP(B6,'Customer Details'!$A$6:$C$13,3,FALSE),"")</f>
        <v>0</v>
      </c>
    </row>
    <row r="7" spans="1:19" s="243" customFormat="1" ht="12" customHeight="1" x14ac:dyDescent="0.25">
      <c r="A7" s="238">
        <v>9017470</v>
      </c>
      <c r="B7" s="239" t="s">
        <v>109</v>
      </c>
      <c r="C7" s="238">
        <v>9017470</v>
      </c>
      <c r="D7" s="238" t="s">
        <v>341</v>
      </c>
      <c r="E7" s="239">
        <v>5</v>
      </c>
      <c r="F7" s="239"/>
      <c r="G7" s="240">
        <v>3.3553920000000002</v>
      </c>
      <c r="H7" s="240">
        <f>G7*1.1</f>
        <v>3.6909312000000005</v>
      </c>
      <c r="I7" s="240">
        <f>IFERROR(G7*(1-S7),"")</f>
        <v>3.3553920000000002</v>
      </c>
      <c r="J7" s="240">
        <f t="shared" ref="J7:J83" si="0">IFERROR(I7*1.1,"")</f>
        <v>3.6909312000000005</v>
      </c>
      <c r="K7" s="241" t="s">
        <v>372</v>
      </c>
      <c r="L7" s="239"/>
      <c r="M7" s="239"/>
      <c r="N7" s="239"/>
      <c r="O7" s="239"/>
      <c r="P7" s="239"/>
      <c r="Q7" s="239"/>
      <c r="R7" s="239"/>
      <c r="S7" s="242">
        <f>IFERROR(VLOOKUP(B7,'Customer Details'!$A$6:$C$13,3,FALSE),"")</f>
        <v>0</v>
      </c>
    </row>
    <row r="8" spans="1:19" s="248" customFormat="1" ht="12" customHeight="1" x14ac:dyDescent="0.25">
      <c r="A8" s="244">
        <v>9018588</v>
      </c>
      <c r="B8" s="245" t="s">
        <v>109</v>
      </c>
      <c r="C8" s="244">
        <v>9018588</v>
      </c>
      <c r="D8" s="244" t="s">
        <v>342</v>
      </c>
      <c r="E8" s="245">
        <v>1</v>
      </c>
      <c r="F8" s="245"/>
      <c r="G8" s="246">
        <v>1.153416</v>
      </c>
      <c r="H8" s="246">
        <f t="shared" ref="H8:H11" si="1">G8*1.1</f>
        <v>1.2687576</v>
      </c>
      <c r="I8" s="246">
        <f t="shared" ref="I8:I11" si="2">IFERROR(G8*(1-S8),"")</f>
        <v>1.153416</v>
      </c>
      <c r="J8" s="246">
        <f>IFERROR(I8*1.1,"")</f>
        <v>1.2687576</v>
      </c>
      <c r="K8" s="247" t="s">
        <v>372</v>
      </c>
      <c r="L8" s="245"/>
      <c r="M8" s="245"/>
      <c r="N8" s="245"/>
      <c r="O8" s="245"/>
      <c r="P8" s="245"/>
      <c r="Q8" s="245"/>
      <c r="R8" s="245"/>
      <c r="S8" s="181">
        <f>IFERROR(VLOOKUP(B8,'Customer Details'!$A$6:$C$13,3,FALSE),"")</f>
        <v>0</v>
      </c>
    </row>
    <row r="9" spans="1:19" s="248" customFormat="1" ht="12" customHeight="1" x14ac:dyDescent="0.25">
      <c r="A9" s="244">
        <v>9018598</v>
      </c>
      <c r="B9" s="245" t="s">
        <v>109</v>
      </c>
      <c r="C9" s="244">
        <v>9018598</v>
      </c>
      <c r="D9" s="244" t="s">
        <v>343</v>
      </c>
      <c r="E9" s="245">
        <v>1</v>
      </c>
      <c r="F9" s="245"/>
      <c r="G9" s="246">
        <v>8.7030480000000008</v>
      </c>
      <c r="H9" s="246">
        <f t="shared" si="1"/>
        <v>9.5733528000000021</v>
      </c>
      <c r="I9" s="246">
        <f t="shared" si="2"/>
        <v>8.7030480000000008</v>
      </c>
      <c r="J9" s="246">
        <f>IFERROR(I9*1.1,"")</f>
        <v>9.5733528000000021</v>
      </c>
      <c r="K9" s="247" t="s">
        <v>372</v>
      </c>
      <c r="L9" s="245"/>
      <c r="M9" s="245"/>
      <c r="N9" s="245"/>
      <c r="O9" s="245"/>
      <c r="P9" s="245"/>
      <c r="Q9" s="245"/>
      <c r="R9" s="245"/>
      <c r="S9" s="181">
        <f>IFERROR(VLOOKUP(B9,'Customer Details'!$A$6:$C$13,3,FALSE),"")</f>
        <v>0</v>
      </c>
    </row>
    <row r="10" spans="1:19" s="248" customFormat="1" ht="12" customHeight="1" x14ac:dyDescent="0.25">
      <c r="A10" s="244">
        <v>9018475</v>
      </c>
      <c r="B10" s="245" t="s">
        <v>109</v>
      </c>
      <c r="C10" s="244">
        <v>9018475</v>
      </c>
      <c r="D10" s="244" t="s">
        <v>523</v>
      </c>
      <c r="E10" s="245">
        <v>1</v>
      </c>
      <c r="F10" s="245"/>
      <c r="G10" s="246">
        <v>1.153416</v>
      </c>
      <c r="H10" s="246">
        <f t="shared" si="1"/>
        <v>1.2687576</v>
      </c>
      <c r="I10" s="246">
        <f t="shared" si="2"/>
        <v>1.153416</v>
      </c>
      <c r="J10" s="246">
        <f>IFERROR(I10*1.1,"")</f>
        <v>1.2687576</v>
      </c>
      <c r="K10" s="247" t="s">
        <v>372</v>
      </c>
      <c r="L10" s="245"/>
      <c r="M10" s="245"/>
      <c r="N10" s="245"/>
      <c r="O10" s="245"/>
      <c r="P10" s="245"/>
      <c r="Q10" s="245"/>
      <c r="R10" s="245"/>
      <c r="S10" s="181">
        <f>IFERROR(VLOOKUP(B10,'Customer Details'!$A$6:$C$13,3,FALSE),"")</f>
        <v>0</v>
      </c>
    </row>
    <row r="11" spans="1:19" s="248" customFormat="1" ht="12" customHeight="1" x14ac:dyDescent="0.25">
      <c r="A11" s="244">
        <v>9018477</v>
      </c>
      <c r="B11" s="245" t="s">
        <v>109</v>
      </c>
      <c r="C11" s="244">
        <v>9018477</v>
      </c>
      <c r="D11" s="249" t="s">
        <v>524</v>
      </c>
      <c r="E11" s="245">
        <v>1</v>
      </c>
      <c r="F11" s="245"/>
      <c r="G11" s="246">
        <v>8.7030480000000008</v>
      </c>
      <c r="H11" s="246">
        <f t="shared" si="1"/>
        <v>9.5733528000000021</v>
      </c>
      <c r="I11" s="246">
        <f t="shared" si="2"/>
        <v>8.7030480000000008</v>
      </c>
      <c r="J11" s="246">
        <f>IFERROR(I11*1.1,"")</f>
        <v>9.5733528000000021</v>
      </c>
      <c r="K11" s="247" t="s">
        <v>372</v>
      </c>
      <c r="L11" s="245"/>
      <c r="M11" s="245"/>
      <c r="N11" s="245"/>
      <c r="O11" s="245"/>
      <c r="P11" s="245"/>
      <c r="Q11" s="245"/>
      <c r="R11" s="245"/>
      <c r="S11" s="181">
        <f>IFERROR(VLOOKUP(B9,'Customer Details'!$A$6:$C$13,3,FALSE),"")</f>
        <v>0</v>
      </c>
    </row>
    <row r="12" spans="1:19" s="255" customFormat="1" ht="24" customHeight="1" x14ac:dyDescent="0.25">
      <c r="A12" s="230"/>
      <c r="B12" s="250"/>
      <c r="C12" s="230" t="s">
        <v>560</v>
      </c>
      <c r="D12" s="251"/>
      <c r="E12" s="250"/>
      <c r="F12" s="250"/>
      <c r="G12" s="252"/>
      <c r="H12" s="252"/>
      <c r="I12" s="252"/>
      <c r="J12" s="252"/>
      <c r="K12" s="253"/>
      <c r="L12" s="250"/>
      <c r="M12" s="250"/>
      <c r="N12" s="250"/>
      <c r="O12" s="250"/>
      <c r="P12" s="250"/>
      <c r="Q12" s="250"/>
      <c r="R12" s="250"/>
      <c r="S12" s="254"/>
    </row>
    <row r="13" spans="1:19" s="248" customFormat="1" ht="12" customHeight="1" x14ac:dyDescent="0.25">
      <c r="A13" s="244">
        <v>9020675</v>
      </c>
      <c r="B13" s="245" t="s">
        <v>109</v>
      </c>
      <c r="C13" s="244">
        <v>9020675</v>
      </c>
      <c r="D13" s="249" t="s">
        <v>530</v>
      </c>
      <c r="E13" s="245">
        <v>1</v>
      </c>
      <c r="F13" s="245"/>
      <c r="G13" s="246">
        <v>7.1302080000000005</v>
      </c>
      <c r="H13" s="246">
        <f t="shared" ref="H13:H21" si="3">G13*1.1</f>
        <v>7.8432288000000012</v>
      </c>
      <c r="I13" s="246">
        <f t="shared" ref="I13:I21" si="4">IFERROR(G13*(1-S13),"")</f>
        <v>7.1302080000000005</v>
      </c>
      <c r="J13" s="246">
        <f t="shared" ref="J13:J21" si="5">IFERROR(I13*1.1,"")</f>
        <v>7.8432288000000012</v>
      </c>
      <c r="K13" s="247" t="s">
        <v>372</v>
      </c>
      <c r="L13" s="245"/>
      <c r="M13" s="245"/>
      <c r="N13" s="245"/>
      <c r="O13" s="245"/>
      <c r="P13" s="245"/>
      <c r="Q13" s="245"/>
      <c r="R13" s="245"/>
      <c r="S13" s="181">
        <f>IFERROR(VLOOKUP(B13,'Customer Details'!$A$6:$C$13,3,FALSE),"")</f>
        <v>0</v>
      </c>
    </row>
    <row r="14" spans="1:19" s="248" customFormat="1" ht="12" customHeight="1" x14ac:dyDescent="0.25">
      <c r="A14" s="244">
        <v>9021018</v>
      </c>
      <c r="B14" s="245" t="s">
        <v>109</v>
      </c>
      <c r="C14" s="244">
        <v>9021018</v>
      </c>
      <c r="D14" s="249" t="s">
        <v>535</v>
      </c>
      <c r="E14" s="245">
        <v>1</v>
      </c>
      <c r="F14" s="245"/>
      <c r="G14" s="246">
        <v>9.8564640000000008</v>
      </c>
      <c r="H14" s="246">
        <f t="shared" si="3"/>
        <v>10.842110400000001</v>
      </c>
      <c r="I14" s="246">
        <f t="shared" si="4"/>
        <v>9.8564640000000008</v>
      </c>
      <c r="J14" s="246">
        <f t="shared" si="5"/>
        <v>10.842110400000001</v>
      </c>
      <c r="K14" s="247" t="s">
        <v>372</v>
      </c>
      <c r="L14" s="245"/>
      <c r="M14" s="245"/>
      <c r="N14" s="245"/>
      <c r="O14" s="245"/>
      <c r="P14" s="245"/>
      <c r="Q14" s="245"/>
      <c r="R14" s="245"/>
      <c r="S14" s="181">
        <f>IFERROR(VLOOKUP(B14,'Customer Details'!$A$6:$C$13,3,FALSE),"")</f>
        <v>0</v>
      </c>
    </row>
    <row r="15" spans="1:19" s="248" customFormat="1" ht="12" customHeight="1" x14ac:dyDescent="0.25">
      <c r="A15" s="244">
        <v>9021036</v>
      </c>
      <c r="B15" s="245" t="s">
        <v>109</v>
      </c>
      <c r="C15" s="244">
        <v>9021036</v>
      </c>
      <c r="D15" s="249" t="s">
        <v>536</v>
      </c>
      <c r="E15" s="245">
        <v>1</v>
      </c>
      <c r="F15" s="245"/>
      <c r="G15" s="246">
        <v>9.8564640000000008</v>
      </c>
      <c r="H15" s="246">
        <f t="shared" si="3"/>
        <v>10.842110400000001</v>
      </c>
      <c r="I15" s="246">
        <f t="shared" si="4"/>
        <v>9.8564640000000008</v>
      </c>
      <c r="J15" s="246">
        <f t="shared" si="5"/>
        <v>10.842110400000001</v>
      </c>
      <c r="K15" s="247" t="s">
        <v>372</v>
      </c>
      <c r="L15" s="245"/>
      <c r="M15" s="245"/>
      <c r="N15" s="245"/>
      <c r="O15" s="245"/>
      <c r="P15" s="245"/>
      <c r="Q15" s="245"/>
      <c r="R15" s="245"/>
      <c r="S15" s="181">
        <f>IFERROR(VLOOKUP(B15,'Customer Details'!$A$6:$C$13,3,FALSE),"")</f>
        <v>0</v>
      </c>
    </row>
    <row r="16" spans="1:19" s="248" customFormat="1" ht="12" customHeight="1" x14ac:dyDescent="0.25">
      <c r="A16" s="244">
        <v>9021037</v>
      </c>
      <c r="B16" s="245" t="s">
        <v>109</v>
      </c>
      <c r="C16" s="244">
        <v>9021037</v>
      </c>
      <c r="D16" s="249" t="s">
        <v>644</v>
      </c>
      <c r="E16" s="245">
        <v>1</v>
      </c>
      <c r="F16" s="245"/>
      <c r="G16" s="246">
        <v>10.905024000000001</v>
      </c>
      <c r="H16" s="246">
        <f t="shared" si="3"/>
        <v>11.995526400000003</v>
      </c>
      <c r="I16" s="246">
        <f t="shared" si="4"/>
        <v>10.905024000000001</v>
      </c>
      <c r="J16" s="246">
        <f t="shared" si="5"/>
        <v>11.995526400000003</v>
      </c>
      <c r="K16" s="247" t="s">
        <v>372</v>
      </c>
      <c r="L16" s="245"/>
      <c r="M16" s="245"/>
      <c r="N16" s="245"/>
      <c r="O16" s="245"/>
      <c r="P16" s="245"/>
      <c r="Q16" s="245"/>
      <c r="R16" s="245"/>
      <c r="S16" s="181">
        <f>IFERROR(VLOOKUP(B16,'Customer Details'!$A$6:$C$13,3,FALSE),"")</f>
        <v>0</v>
      </c>
    </row>
    <row r="17" spans="1:19" s="248" customFormat="1" ht="12" customHeight="1" x14ac:dyDescent="0.25">
      <c r="A17" s="244">
        <v>9020674</v>
      </c>
      <c r="B17" s="245" t="s">
        <v>109</v>
      </c>
      <c r="C17" s="244">
        <v>9020674</v>
      </c>
      <c r="D17" s="249" t="s">
        <v>532</v>
      </c>
      <c r="E17" s="245">
        <v>1</v>
      </c>
      <c r="F17" s="245"/>
      <c r="G17" s="246">
        <v>7.1302080000000005</v>
      </c>
      <c r="H17" s="246">
        <f t="shared" si="3"/>
        <v>7.8432288000000012</v>
      </c>
      <c r="I17" s="246">
        <f t="shared" si="4"/>
        <v>7.1302080000000005</v>
      </c>
      <c r="J17" s="246">
        <f t="shared" si="5"/>
        <v>7.8432288000000012</v>
      </c>
      <c r="K17" s="247" t="s">
        <v>372</v>
      </c>
      <c r="L17" s="245"/>
      <c r="M17" s="245"/>
      <c r="N17" s="245"/>
      <c r="O17" s="245"/>
      <c r="P17" s="245"/>
      <c r="Q17" s="245"/>
      <c r="R17" s="245"/>
      <c r="S17" s="181">
        <f>IFERROR(VLOOKUP(B17,'Customer Details'!$A$6:$C$13,3,FALSE),"")</f>
        <v>0</v>
      </c>
    </row>
    <row r="18" spans="1:19" s="248" customFormat="1" ht="12" customHeight="1" x14ac:dyDescent="0.25">
      <c r="A18" s="244">
        <v>9020676</v>
      </c>
      <c r="B18" s="245" t="s">
        <v>109</v>
      </c>
      <c r="C18" s="244">
        <v>9020676</v>
      </c>
      <c r="D18" s="249" t="s">
        <v>531</v>
      </c>
      <c r="E18" s="245">
        <v>1</v>
      </c>
      <c r="F18" s="245"/>
      <c r="G18" s="246">
        <v>4.9282320000000004</v>
      </c>
      <c r="H18" s="246">
        <f t="shared" si="3"/>
        <v>5.4210552000000005</v>
      </c>
      <c r="I18" s="246">
        <f t="shared" si="4"/>
        <v>4.9282320000000004</v>
      </c>
      <c r="J18" s="246">
        <f t="shared" si="5"/>
        <v>5.4210552000000005</v>
      </c>
      <c r="K18" s="247" t="s">
        <v>372</v>
      </c>
      <c r="L18" s="245"/>
      <c r="M18" s="245"/>
      <c r="N18" s="245"/>
      <c r="O18" s="245"/>
      <c r="P18" s="245"/>
      <c r="Q18" s="245"/>
      <c r="R18" s="245"/>
      <c r="S18" s="181">
        <f>IFERROR(VLOOKUP(B18,'Customer Details'!$A$6:$C$13,3,FALSE),"")</f>
        <v>0</v>
      </c>
    </row>
    <row r="19" spans="1:19" s="248" customFormat="1" ht="12" customHeight="1" x14ac:dyDescent="0.25">
      <c r="A19" s="244">
        <v>9020699</v>
      </c>
      <c r="B19" s="245" t="s">
        <v>109</v>
      </c>
      <c r="C19" s="244">
        <v>9020699</v>
      </c>
      <c r="D19" s="249" t="s">
        <v>533</v>
      </c>
      <c r="E19" s="245">
        <v>1</v>
      </c>
      <c r="F19" s="245"/>
      <c r="G19" s="246">
        <v>11.953584000000001</v>
      </c>
      <c r="H19" s="246">
        <f t="shared" si="3"/>
        <v>13.148942400000003</v>
      </c>
      <c r="I19" s="246">
        <f t="shared" si="4"/>
        <v>11.953584000000001</v>
      </c>
      <c r="J19" s="246">
        <f t="shared" si="5"/>
        <v>13.148942400000003</v>
      </c>
      <c r="K19" s="247" t="s">
        <v>372</v>
      </c>
      <c r="L19" s="245"/>
      <c r="M19" s="245"/>
      <c r="N19" s="245"/>
      <c r="O19" s="245"/>
      <c r="P19" s="245"/>
      <c r="Q19" s="245"/>
      <c r="R19" s="245"/>
      <c r="S19" s="181">
        <f>IFERROR(VLOOKUP(B19,'Customer Details'!$A$6:$C$13,3,FALSE),"")</f>
        <v>0</v>
      </c>
    </row>
    <row r="20" spans="1:19" s="248" customFormat="1" ht="12" customHeight="1" x14ac:dyDescent="0.25">
      <c r="A20" s="244">
        <v>9026993</v>
      </c>
      <c r="B20" s="245" t="s">
        <v>444</v>
      </c>
      <c r="C20" s="244">
        <v>9026993</v>
      </c>
      <c r="D20" s="249" t="s">
        <v>696</v>
      </c>
      <c r="E20" s="245">
        <v>25</v>
      </c>
      <c r="F20" s="245"/>
      <c r="G20" s="246">
        <v>4</v>
      </c>
      <c r="H20" s="246">
        <f t="shared" si="3"/>
        <v>4.4000000000000004</v>
      </c>
      <c r="I20" s="246">
        <f t="shared" si="4"/>
        <v>4</v>
      </c>
      <c r="J20" s="246">
        <f t="shared" si="5"/>
        <v>4.4000000000000004</v>
      </c>
      <c r="K20" s="247" t="s">
        <v>372</v>
      </c>
      <c r="L20" s="245"/>
      <c r="M20" s="245"/>
      <c r="N20" s="245"/>
      <c r="O20" s="245"/>
      <c r="P20" s="245"/>
      <c r="Q20" s="245"/>
      <c r="R20" s="245"/>
      <c r="S20" s="181">
        <f>IFERROR(VLOOKUP(B20,'Customer Details'!$A$6:$C$13,3,FALSE),"")</f>
        <v>0</v>
      </c>
    </row>
    <row r="21" spans="1:19" s="248" customFormat="1" ht="12" customHeight="1" x14ac:dyDescent="0.25">
      <c r="A21" s="244">
        <v>9027988</v>
      </c>
      <c r="B21" s="245" t="s">
        <v>444</v>
      </c>
      <c r="C21" s="244">
        <v>9027988</v>
      </c>
      <c r="D21" s="249" t="s">
        <v>697</v>
      </c>
      <c r="E21" s="245">
        <v>25</v>
      </c>
      <c r="F21" s="245"/>
      <c r="G21" s="246">
        <v>4</v>
      </c>
      <c r="H21" s="246">
        <f t="shared" si="3"/>
        <v>4.4000000000000004</v>
      </c>
      <c r="I21" s="246">
        <f t="shared" si="4"/>
        <v>4</v>
      </c>
      <c r="J21" s="246">
        <f t="shared" si="5"/>
        <v>4.4000000000000004</v>
      </c>
      <c r="K21" s="247" t="s">
        <v>372</v>
      </c>
      <c r="L21" s="245"/>
      <c r="M21" s="245"/>
      <c r="N21" s="245"/>
      <c r="O21" s="245"/>
      <c r="P21" s="245"/>
      <c r="Q21" s="245"/>
      <c r="R21" s="245"/>
      <c r="S21" s="181">
        <f>IFERROR(VLOOKUP(B21,'Customer Details'!$A$6:$C$13,3,FALSE),"")</f>
        <v>0</v>
      </c>
    </row>
    <row r="22" spans="1:19" s="228" customFormat="1" ht="15" customHeight="1" x14ac:dyDescent="0.25">
      <c r="A22" s="230"/>
      <c r="B22" s="229"/>
      <c r="C22" s="230" t="s">
        <v>27</v>
      </c>
      <c r="D22" s="231"/>
      <c r="E22" s="232"/>
      <c r="F22" s="232"/>
      <c r="G22" s="233"/>
      <c r="H22" s="233"/>
      <c r="I22" s="234"/>
      <c r="J22" s="233"/>
      <c r="K22" s="235"/>
      <c r="L22" s="235"/>
      <c r="M22" s="235"/>
      <c r="N22" s="235"/>
      <c r="O22" s="235"/>
      <c r="P22" s="235"/>
      <c r="Q22" s="235"/>
      <c r="R22" s="236"/>
      <c r="S22" s="254" t="str">
        <f>IFERROR(VLOOKUP(B22,'Customer Details'!$A$6:$C$13,3,FALSE),"")</f>
        <v/>
      </c>
    </row>
    <row r="23" spans="1:19" s="243" customFormat="1" ht="12" customHeight="1" x14ac:dyDescent="0.25">
      <c r="A23" s="238">
        <v>9016654</v>
      </c>
      <c r="B23" s="239" t="s">
        <v>109</v>
      </c>
      <c r="C23" s="238">
        <v>9016654</v>
      </c>
      <c r="D23" s="238" t="s">
        <v>317</v>
      </c>
      <c r="E23" s="239">
        <v>1</v>
      </c>
      <c r="F23" s="239" t="s">
        <v>539</v>
      </c>
      <c r="G23" s="240">
        <v>13.106999999999999</v>
      </c>
      <c r="H23" s="240">
        <f t="shared" ref="H23:H32" si="6">G23*1.1</f>
        <v>14.4177</v>
      </c>
      <c r="I23" s="240">
        <f t="shared" ref="I23:I32" si="7">IFERROR(G23*(1-S23),"")</f>
        <v>13.106999999999999</v>
      </c>
      <c r="J23" s="240">
        <f t="shared" si="0"/>
        <v>14.4177</v>
      </c>
      <c r="K23" s="241" t="s">
        <v>372</v>
      </c>
      <c r="L23" s="241" t="s">
        <v>372</v>
      </c>
      <c r="M23" s="239"/>
      <c r="N23" s="239"/>
      <c r="O23" s="239"/>
      <c r="P23" s="239"/>
      <c r="Q23" s="239"/>
      <c r="R23" s="239"/>
      <c r="S23" s="242">
        <f>IFERROR(VLOOKUP(B23,'Customer Details'!$A$6:$C$13,3,FALSE),"")</f>
        <v>0</v>
      </c>
    </row>
    <row r="24" spans="1:19" s="248" customFormat="1" ht="12" customHeight="1" x14ac:dyDescent="0.25">
      <c r="A24" s="244">
        <v>9147544</v>
      </c>
      <c r="B24" s="245" t="s">
        <v>109</v>
      </c>
      <c r="C24" s="244">
        <v>9147544</v>
      </c>
      <c r="D24" s="244" t="s">
        <v>160</v>
      </c>
      <c r="E24" s="245">
        <v>1</v>
      </c>
      <c r="F24" s="245"/>
      <c r="G24" s="246">
        <v>5.4525120000000005</v>
      </c>
      <c r="H24" s="246">
        <f t="shared" si="6"/>
        <v>5.9977632000000014</v>
      </c>
      <c r="I24" s="246">
        <f t="shared" si="7"/>
        <v>5.4525120000000005</v>
      </c>
      <c r="J24" s="246">
        <f t="shared" si="0"/>
        <v>5.9977632000000014</v>
      </c>
      <c r="K24" s="247" t="s">
        <v>372</v>
      </c>
      <c r="L24" s="247" t="s">
        <v>372</v>
      </c>
      <c r="M24" s="245"/>
      <c r="N24" s="245"/>
      <c r="O24" s="245"/>
      <c r="P24" s="245"/>
      <c r="Q24" s="245"/>
      <c r="R24" s="245"/>
      <c r="S24" s="181">
        <f>IFERROR(VLOOKUP(B24,'Customer Details'!$A$6:$C$13,3,FALSE),"")</f>
        <v>0</v>
      </c>
    </row>
    <row r="25" spans="1:19" s="248" customFormat="1" ht="12" customHeight="1" x14ac:dyDescent="0.25">
      <c r="A25" s="244">
        <v>9147330</v>
      </c>
      <c r="B25" s="245" t="s">
        <v>109</v>
      </c>
      <c r="C25" s="244">
        <v>9147330</v>
      </c>
      <c r="D25" s="244" t="s">
        <v>89</v>
      </c>
      <c r="E25" s="245">
        <v>1</v>
      </c>
      <c r="F25" s="245"/>
      <c r="G25" s="246">
        <v>5.4525120000000005</v>
      </c>
      <c r="H25" s="246">
        <f t="shared" si="6"/>
        <v>5.9977632000000014</v>
      </c>
      <c r="I25" s="246">
        <f t="shared" si="7"/>
        <v>5.4525120000000005</v>
      </c>
      <c r="J25" s="246">
        <f t="shared" si="0"/>
        <v>5.9977632000000014</v>
      </c>
      <c r="K25" s="247" t="s">
        <v>372</v>
      </c>
      <c r="L25" s="247" t="s">
        <v>372</v>
      </c>
      <c r="M25" s="245"/>
      <c r="N25" s="245"/>
      <c r="O25" s="245"/>
      <c r="P25" s="245"/>
      <c r="Q25" s="245"/>
      <c r="R25" s="245"/>
      <c r="S25" s="181">
        <f>IFERROR(VLOOKUP(B25,'Customer Details'!$A$6:$C$13,3,FALSE),"")</f>
        <v>0</v>
      </c>
    </row>
    <row r="26" spans="1:19" s="243" customFormat="1" ht="12" customHeight="1" x14ac:dyDescent="0.25">
      <c r="A26" s="238">
        <v>9500344</v>
      </c>
      <c r="B26" s="239" t="s">
        <v>109</v>
      </c>
      <c r="C26" s="238">
        <v>9500344</v>
      </c>
      <c r="D26" s="238" t="s">
        <v>98</v>
      </c>
      <c r="E26" s="239">
        <v>1</v>
      </c>
      <c r="F26" s="239" t="s">
        <v>540</v>
      </c>
      <c r="G26" s="240">
        <v>5.4525120000000005</v>
      </c>
      <c r="H26" s="240">
        <f t="shared" si="6"/>
        <v>5.9977632000000014</v>
      </c>
      <c r="I26" s="240">
        <f t="shared" si="7"/>
        <v>5.4525120000000005</v>
      </c>
      <c r="J26" s="240">
        <f t="shared" si="0"/>
        <v>5.9977632000000014</v>
      </c>
      <c r="K26" s="241"/>
      <c r="L26" s="241" t="s">
        <v>372</v>
      </c>
      <c r="M26" s="239"/>
      <c r="N26" s="239"/>
      <c r="O26" s="239"/>
      <c r="P26" s="239"/>
      <c r="Q26" s="241" t="s">
        <v>372</v>
      </c>
      <c r="R26" s="239"/>
      <c r="S26" s="242">
        <f>IFERROR(VLOOKUP(B26,'Customer Details'!$A$6:$C$13,3,FALSE),"")</f>
        <v>0</v>
      </c>
    </row>
    <row r="27" spans="1:19" s="243" customFormat="1" ht="12" customHeight="1" x14ac:dyDescent="0.25">
      <c r="A27" s="238">
        <v>9132145</v>
      </c>
      <c r="B27" s="239" t="s">
        <v>109</v>
      </c>
      <c r="C27" s="238">
        <v>9132145</v>
      </c>
      <c r="D27" s="238" t="s">
        <v>97</v>
      </c>
      <c r="E27" s="239">
        <v>1</v>
      </c>
      <c r="F27" s="239" t="s">
        <v>539</v>
      </c>
      <c r="G27" s="240">
        <v>5.4525120000000005</v>
      </c>
      <c r="H27" s="240">
        <f t="shared" si="6"/>
        <v>5.9977632000000014</v>
      </c>
      <c r="I27" s="240">
        <f t="shared" si="7"/>
        <v>5.4525120000000005</v>
      </c>
      <c r="J27" s="240">
        <f t="shared" si="0"/>
        <v>5.9977632000000014</v>
      </c>
      <c r="K27" s="241"/>
      <c r="L27" s="241" t="s">
        <v>372</v>
      </c>
      <c r="M27" s="239"/>
      <c r="N27" s="239"/>
      <c r="O27" s="239"/>
      <c r="P27" s="239"/>
      <c r="Q27" s="241" t="s">
        <v>372</v>
      </c>
      <c r="R27" s="239"/>
      <c r="S27" s="242">
        <f>IFERROR(VLOOKUP(B27,'Customer Details'!$A$6:$C$13,3,FALSE),"")</f>
        <v>0</v>
      </c>
    </row>
    <row r="28" spans="1:19" s="248" customFormat="1" ht="12" customHeight="1" x14ac:dyDescent="0.25">
      <c r="A28" s="244">
        <v>9147545</v>
      </c>
      <c r="B28" s="245" t="s">
        <v>109</v>
      </c>
      <c r="C28" s="244">
        <v>9147545</v>
      </c>
      <c r="D28" s="244" t="s">
        <v>96</v>
      </c>
      <c r="E28" s="245">
        <v>1</v>
      </c>
      <c r="F28" s="245"/>
      <c r="G28" s="246">
        <v>5.4525120000000005</v>
      </c>
      <c r="H28" s="246">
        <f t="shared" si="6"/>
        <v>5.9977632000000014</v>
      </c>
      <c r="I28" s="246">
        <f t="shared" si="7"/>
        <v>5.4525120000000005</v>
      </c>
      <c r="J28" s="246">
        <f t="shared" si="0"/>
        <v>5.9977632000000014</v>
      </c>
      <c r="K28" s="247"/>
      <c r="L28" s="247"/>
      <c r="M28" s="245"/>
      <c r="N28" s="245"/>
      <c r="O28" s="245"/>
      <c r="P28" s="245"/>
      <c r="Q28" s="247" t="s">
        <v>372</v>
      </c>
      <c r="R28" s="245"/>
      <c r="S28" s="181">
        <f>IFERROR(VLOOKUP(B28,'Customer Details'!$A$6:$C$13,3,FALSE),"")</f>
        <v>0</v>
      </c>
    </row>
    <row r="29" spans="1:19" s="248" customFormat="1" ht="12" customHeight="1" x14ac:dyDescent="0.25">
      <c r="A29" s="244">
        <v>9147327</v>
      </c>
      <c r="B29" s="245" t="s">
        <v>109</v>
      </c>
      <c r="C29" s="244">
        <v>9147327</v>
      </c>
      <c r="D29" s="244" t="s">
        <v>95</v>
      </c>
      <c r="E29" s="245">
        <v>1</v>
      </c>
      <c r="F29" s="245"/>
      <c r="G29" s="246">
        <v>5.4525120000000005</v>
      </c>
      <c r="H29" s="246">
        <f t="shared" si="6"/>
        <v>5.9977632000000014</v>
      </c>
      <c r="I29" s="246">
        <f t="shared" si="7"/>
        <v>5.4525120000000005</v>
      </c>
      <c r="J29" s="246">
        <f t="shared" si="0"/>
        <v>5.9977632000000014</v>
      </c>
      <c r="K29" s="247"/>
      <c r="L29" s="247"/>
      <c r="M29" s="245"/>
      <c r="N29" s="245"/>
      <c r="O29" s="245"/>
      <c r="P29" s="245"/>
      <c r="Q29" s="247" t="s">
        <v>372</v>
      </c>
      <c r="R29" s="245"/>
      <c r="S29" s="181">
        <f>IFERROR(VLOOKUP(B29,'Customer Details'!$A$6:$C$13,3,FALSE),"")</f>
        <v>0</v>
      </c>
    </row>
    <row r="30" spans="1:19" s="243" customFormat="1" ht="12" customHeight="1" x14ac:dyDescent="0.25">
      <c r="A30" s="238">
        <v>9017581</v>
      </c>
      <c r="B30" s="239" t="s">
        <v>444</v>
      </c>
      <c r="C30" s="238">
        <v>9017581</v>
      </c>
      <c r="D30" s="238" t="s">
        <v>344</v>
      </c>
      <c r="E30" s="239">
        <v>5</v>
      </c>
      <c r="F30" s="239"/>
      <c r="G30" s="240">
        <v>3.3553920000000002</v>
      </c>
      <c r="H30" s="240">
        <f t="shared" si="6"/>
        <v>3.6909312000000005</v>
      </c>
      <c r="I30" s="240">
        <f t="shared" si="7"/>
        <v>3.3553920000000002</v>
      </c>
      <c r="J30" s="240">
        <f t="shared" si="0"/>
        <v>3.6909312000000005</v>
      </c>
      <c r="K30" s="241" t="s">
        <v>372</v>
      </c>
      <c r="L30" s="241" t="s">
        <v>372</v>
      </c>
      <c r="M30" s="239"/>
      <c r="N30" s="239"/>
      <c r="O30" s="239"/>
      <c r="P30" s="239"/>
      <c r="Q30" s="239"/>
      <c r="R30" s="239"/>
      <c r="S30" s="242">
        <f>IFERROR(VLOOKUP(B30,'Customer Details'!$A$6:$C$13,3,FALSE),"")</f>
        <v>0</v>
      </c>
    </row>
    <row r="31" spans="1:19" s="243" customFormat="1" ht="12" customHeight="1" x14ac:dyDescent="0.25">
      <c r="A31" s="238">
        <v>9017582</v>
      </c>
      <c r="B31" s="239" t="s">
        <v>444</v>
      </c>
      <c r="C31" s="238">
        <v>9017582</v>
      </c>
      <c r="D31" s="238" t="s">
        <v>345</v>
      </c>
      <c r="E31" s="239">
        <v>5</v>
      </c>
      <c r="F31" s="239"/>
      <c r="G31" s="240">
        <v>2.2019760000000002</v>
      </c>
      <c r="H31" s="240">
        <f t="shared" si="6"/>
        <v>2.4221736000000003</v>
      </c>
      <c r="I31" s="240">
        <f t="shared" si="7"/>
        <v>2.2019760000000002</v>
      </c>
      <c r="J31" s="240">
        <f t="shared" si="0"/>
        <v>2.4221736000000003</v>
      </c>
      <c r="K31" s="241" t="s">
        <v>372</v>
      </c>
      <c r="L31" s="241" t="s">
        <v>372</v>
      </c>
      <c r="M31" s="239"/>
      <c r="N31" s="239"/>
      <c r="O31" s="239"/>
      <c r="P31" s="239"/>
      <c r="Q31" s="239"/>
      <c r="R31" s="239"/>
      <c r="S31" s="242">
        <f>IFERROR(VLOOKUP(B31,'Customer Details'!$A$6:$C$13,3,FALSE),"")</f>
        <v>0</v>
      </c>
    </row>
    <row r="32" spans="1:19" s="248" customFormat="1" ht="12" customHeight="1" x14ac:dyDescent="0.25">
      <c r="A32" s="244">
        <v>9132138</v>
      </c>
      <c r="B32" s="245" t="s">
        <v>109</v>
      </c>
      <c r="C32" s="244">
        <v>9132138</v>
      </c>
      <c r="D32" s="244" t="s">
        <v>63</v>
      </c>
      <c r="E32" s="245">
        <v>1</v>
      </c>
      <c r="F32" s="245" t="s">
        <v>539</v>
      </c>
      <c r="G32" s="246">
        <v>5.4525120000000005</v>
      </c>
      <c r="H32" s="246">
        <f t="shared" si="6"/>
        <v>5.9977632000000014</v>
      </c>
      <c r="I32" s="246">
        <f t="shared" si="7"/>
        <v>5.4525120000000005</v>
      </c>
      <c r="J32" s="246">
        <f t="shared" si="0"/>
        <v>5.9977632000000014</v>
      </c>
      <c r="K32" s="247" t="s">
        <v>372</v>
      </c>
      <c r="L32" s="247" t="s">
        <v>372</v>
      </c>
      <c r="M32" s="245"/>
      <c r="N32" s="245"/>
      <c r="O32" s="245"/>
      <c r="P32" s="245"/>
      <c r="Q32" s="245"/>
      <c r="R32" s="245"/>
      <c r="S32" s="181">
        <f>IFERROR(VLOOKUP(B32,'Customer Details'!$A$6:$C$13,3,FALSE),"")</f>
        <v>0</v>
      </c>
    </row>
    <row r="33" spans="1:19" s="248" customFormat="1" ht="12" customHeight="1" x14ac:dyDescent="0.25">
      <c r="A33" s="244">
        <v>9132139</v>
      </c>
      <c r="B33" s="245" t="s">
        <v>109</v>
      </c>
      <c r="C33" s="244">
        <v>9132139</v>
      </c>
      <c r="D33" s="244" t="s">
        <v>99</v>
      </c>
      <c r="E33" s="245">
        <v>1</v>
      </c>
      <c r="F33" s="245" t="s">
        <v>539</v>
      </c>
      <c r="G33" s="246">
        <v>5.4525120000000005</v>
      </c>
      <c r="H33" s="246">
        <f>G33*1.1</f>
        <v>5.9977632000000014</v>
      </c>
      <c r="I33" s="246">
        <f>IFERROR(G33*(1-S33),"")</f>
        <v>5.4525120000000005</v>
      </c>
      <c r="J33" s="246">
        <f>IFERROR(I33*1.1,"")</f>
        <v>5.9977632000000014</v>
      </c>
      <c r="K33" s="247" t="s">
        <v>372</v>
      </c>
      <c r="L33" s="247" t="s">
        <v>372</v>
      </c>
      <c r="M33" s="245"/>
      <c r="N33" s="245"/>
      <c r="O33" s="245"/>
      <c r="P33" s="245"/>
      <c r="Q33" s="245"/>
      <c r="R33" s="245"/>
      <c r="S33" s="181">
        <f>IFERROR(VLOOKUP(B33,'Customer Details'!$A$6:$C$13,3,FALSE),"")</f>
        <v>0</v>
      </c>
    </row>
    <row r="34" spans="1:19" s="248" customFormat="1" ht="12" customHeight="1" x14ac:dyDescent="0.25">
      <c r="A34" s="244">
        <v>9027837</v>
      </c>
      <c r="B34" s="245" t="s">
        <v>444</v>
      </c>
      <c r="C34" s="244">
        <v>9027837</v>
      </c>
      <c r="D34" s="244" t="s">
        <v>698</v>
      </c>
      <c r="E34" s="245">
        <v>10</v>
      </c>
      <c r="F34" s="245"/>
      <c r="G34" s="246">
        <v>2</v>
      </c>
      <c r="H34" s="246">
        <f>G34*1.1</f>
        <v>2.2000000000000002</v>
      </c>
      <c r="I34" s="246">
        <f>IFERROR(G34*(1-S34),"")</f>
        <v>2</v>
      </c>
      <c r="J34" s="246">
        <f>IFERROR(I34*1.1,"")</f>
        <v>2.2000000000000002</v>
      </c>
      <c r="K34" s="247" t="s">
        <v>372</v>
      </c>
      <c r="L34" s="247" t="s">
        <v>372</v>
      </c>
      <c r="M34" s="245"/>
      <c r="N34" s="245"/>
      <c r="O34" s="245"/>
      <c r="P34" s="245"/>
      <c r="Q34" s="245"/>
      <c r="R34" s="245"/>
      <c r="S34" s="181">
        <f>IFERROR(VLOOKUP(B34,'Customer Details'!$A$6:$C$13,3,FALSE),"")</f>
        <v>0</v>
      </c>
    </row>
    <row r="35" spans="1:19" s="228" customFormat="1" ht="24" customHeight="1" x14ac:dyDescent="0.25">
      <c r="A35" s="230"/>
      <c r="B35" s="229"/>
      <c r="C35" s="230" t="s">
        <v>21</v>
      </c>
      <c r="D35" s="231"/>
      <c r="E35" s="232"/>
      <c r="F35" s="232"/>
      <c r="G35" s="233"/>
      <c r="H35" s="233"/>
      <c r="I35" s="234"/>
      <c r="J35" s="233"/>
      <c r="K35" s="235"/>
      <c r="L35" s="235"/>
      <c r="M35" s="235"/>
      <c r="N35" s="235"/>
      <c r="O35" s="235"/>
      <c r="P35" s="235"/>
      <c r="Q35" s="235"/>
      <c r="R35" s="236"/>
      <c r="S35" s="254" t="str">
        <f>IFERROR(VLOOKUP(B35,'Customer Details'!$A$6:$C$13,3,FALSE),"")</f>
        <v/>
      </c>
    </row>
    <row r="36" spans="1:19" s="248" customFormat="1" ht="12" customHeight="1" x14ac:dyDescent="0.25">
      <c r="A36" s="244">
        <v>9206088</v>
      </c>
      <c r="B36" s="245" t="s">
        <v>109</v>
      </c>
      <c r="C36" s="244">
        <v>9206088</v>
      </c>
      <c r="D36" s="244" t="s">
        <v>285</v>
      </c>
      <c r="E36" s="245">
        <v>1</v>
      </c>
      <c r="F36" s="245"/>
      <c r="G36" s="246">
        <v>5.4525120000000005</v>
      </c>
      <c r="H36" s="246">
        <f t="shared" ref="H36:H76" si="8">G36*1.1</f>
        <v>5.9977632000000014</v>
      </c>
      <c r="I36" s="246">
        <f t="shared" ref="I36:I76" si="9">IFERROR(G36*(1-S36),"")</f>
        <v>5.4525120000000005</v>
      </c>
      <c r="J36" s="246">
        <f t="shared" si="0"/>
        <v>5.9977632000000014</v>
      </c>
      <c r="K36" s="247" t="s">
        <v>372</v>
      </c>
      <c r="L36" s="247"/>
      <c r="M36" s="245"/>
      <c r="N36" s="247" t="s">
        <v>372</v>
      </c>
      <c r="O36" s="245"/>
      <c r="P36" s="247" t="s">
        <v>372</v>
      </c>
      <c r="Q36" s="247" t="s">
        <v>372</v>
      </c>
      <c r="R36" s="245"/>
      <c r="S36" s="181">
        <f>IFERROR(VLOOKUP(B36,'Customer Details'!$A$6:$C$13,3,FALSE),"")</f>
        <v>0</v>
      </c>
    </row>
    <row r="37" spans="1:19" s="248" customFormat="1" ht="12" customHeight="1" x14ac:dyDescent="0.25">
      <c r="A37" s="244"/>
      <c r="B37" s="245"/>
      <c r="C37" s="244"/>
      <c r="D37" s="244" t="s">
        <v>62</v>
      </c>
      <c r="E37" s="245"/>
      <c r="F37" s="245"/>
      <c r="G37" s="246">
        <v>0</v>
      </c>
      <c r="H37" s="246">
        <f t="shared" si="8"/>
        <v>0</v>
      </c>
      <c r="I37" s="246" t="str">
        <f t="shared" si="9"/>
        <v/>
      </c>
      <c r="J37" s="246" t="str">
        <f t="shared" si="0"/>
        <v/>
      </c>
      <c r="K37" s="247"/>
      <c r="L37" s="247"/>
      <c r="M37" s="245"/>
      <c r="N37" s="247" t="s">
        <v>372</v>
      </c>
      <c r="O37" s="245"/>
      <c r="P37" s="247" t="s">
        <v>372</v>
      </c>
      <c r="Q37" s="247" t="s">
        <v>372</v>
      </c>
      <c r="R37" s="245"/>
      <c r="S37" s="181" t="str">
        <f>IFERROR(VLOOKUP(B37,'Customer Details'!$A$6:$C$13,3,FALSE),"")</f>
        <v/>
      </c>
    </row>
    <row r="38" spans="1:19" s="243" customFormat="1" ht="12" customHeight="1" x14ac:dyDescent="0.25">
      <c r="A38" s="238">
        <v>9704080</v>
      </c>
      <c r="B38" s="239" t="s">
        <v>109</v>
      </c>
      <c r="C38" s="238">
        <v>9704080</v>
      </c>
      <c r="D38" s="238" t="s">
        <v>286</v>
      </c>
      <c r="E38" s="239">
        <v>1</v>
      </c>
      <c r="F38" s="239" t="s">
        <v>539</v>
      </c>
      <c r="G38" s="240">
        <v>5.4525120000000005</v>
      </c>
      <c r="H38" s="240">
        <f t="shared" si="8"/>
        <v>5.9977632000000014</v>
      </c>
      <c r="I38" s="240">
        <f t="shared" si="9"/>
        <v>5.4525120000000005</v>
      </c>
      <c r="J38" s="240">
        <f t="shared" si="0"/>
        <v>5.9977632000000014</v>
      </c>
      <c r="K38" s="241" t="s">
        <v>372</v>
      </c>
      <c r="L38" s="241"/>
      <c r="M38" s="239"/>
      <c r="N38" s="241"/>
      <c r="O38" s="239"/>
      <c r="P38" s="241"/>
      <c r="Q38" s="241"/>
      <c r="R38" s="239"/>
      <c r="S38" s="242">
        <f>IFERROR(VLOOKUP(B38,'Customer Details'!$A$6:$C$13,3,FALSE),"")</f>
        <v>0</v>
      </c>
    </row>
    <row r="39" spans="1:19" s="243" customFormat="1" ht="12" customHeight="1" x14ac:dyDescent="0.25">
      <c r="A39" s="238"/>
      <c r="B39" s="239"/>
      <c r="C39" s="238"/>
      <c r="D39" s="238" t="s">
        <v>62</v>
      </c>
      <c r="E39" s="239"/>
      <c r="F39" s="239"/>
      <c r="G39" s="240">
        <v>0</v>
      </c>
      <c r="H39" s="240">
        <f t="shared" si="8"/>
        <v>0</v>
      </c>
      <c r="I39" s="240">
        <f t="shared" si="9"/>
        <v>0</v>
      </c>
      <c r="J39" s="240">
        <f t="shared" si="0"/>
        <v>0</v>
      </c>
      <c r="K39" s="241"/>
      <c r="L39" s="241"/>
      <c r="M39" s="239"/>
      <c r="N39" s="241"/>
      <c r="O39" s="239"/>
      <c r="P39" s="241"/>
      <c r="Q39" s="241"/>
      <c r="R39" s="239"/>
      <c r="S39" s="256"/>
    </row>
    <row r="40" spans="1:19" s="248" customFormat="1" ht="12" customHeight="1" x14ac:dyDescent="0.25">
      <c r="A40" s="244">
        <v>9018455</v>
      </c>
      <c r="B40" s="245" t="s">
        <v>109</v>
      </c>
      <c r="C40" s="244">
        <v>9018455</v>
      </c>
      <c r="D40" s="244" t="s">
        <v>494</v>
      </c>
      <c r="E40" s="245">
        <v>1</v>
      </c>
      <c r="F40" s="245" t="s">
        <v>539</v>
      </c>
      <c r="G40" s="246">
        <v>9.8564640000000008</v>
      </c>
      <c r="H40" s="246">
        <f t="shared" si="8"/>
        <v>10.842110400000001</v>
      </c>
      <c r="I40" s="246">
        <f t="shared" si="9"/>
        <v>9.8564640000000008</v>
      </c>
      <c r="J40" s="246">
        <f t="shared" si="0"/>
        <v>10.842110400000001</v>
      </c>
      <c r="K40" s="247" t="s">
        <v>372</v>
      </c>
      <c r="L40" s="247"/>
      <c r="M40" s="245"/>
      <c r="N40" s="245"/>
      <c r="O40" s="245"/>
      <c r="P40" s="245"/>
      <c r="Q40" s="245"/>
      <c r="R40" s="245"/>
      <c r="S40" s="181">
        <f>IFERROR(VLOOKUP(B40,'Customer Details'!$A$6:$C$13,3,FALSE),"")</f>
        <v>0</v>
      </c>
    </row>
    <row r="41" spans="1:19" s="248" customFormat="1" ht="12" customHeight="1" x14ac:dyDescent="0.25">
      <c r="A41" s="244"/>
      <c r="B41" s="245"/>
      <c r="C41" s="244"/>
      <c r="D41" s="244" t="s">
        <v>62</v>
      </c>
      <c r="E41" s="245"/>
      <c r="F41" s="245"/>
      <c r="G41" s="246">
        <v>0</v>
      </c>
      <c r="H41" s="246">
        <f t="shared" si="8"/>
        <v>0</v>
      </c>
      <c r="I41" s="246" t="str">
        <f t="shared" si="9"/>
        <v/>
      </c>
      <c r="J41" s="246"/>
      <c r="K41" s="247"/>
      <c r="L41" s="247"/>
      <c r="M41" s="245"/>
      <c r="N41" s="245"/>
      <c r="O41" s="245"/>
      <c r="P41" s="245"/>
      <c r="Q41" s="245"/>
      <c r="R41" s="245"/>
      <c r="S41" s="181" t="str">
        <f>IFERROR(VLOOKUP(B41,'Customer Details'!$A$6:$C$13,3,FALSE),"")</f>
        <v/>
      </c>
    </row>
    <row r="42" spans="1:19" s="243" customFormat="1" ht="12" customHeight="1" x14ac:dyDescent="0.25">
      <c r="A42" s="238">
        <v>9751013</v>
      </c>
      <c r="B42" s="239" t="s">
        <v>109</v>
      </c>
      <c r="C42" s="238">
        <v>9751013</v>
      </c>
      <c r="D42" s="238" t="s">
        <v>787</v>
      </c>
      <c r="E42" s="239">
        <v>1</v>
      </c>
      <c r="F42" s="239"/>
      <c r="G42" s="240">
        <v>7.6544880000000006</v>
      </c>
      <c r="H42" s="240">
        <f t="shared" si="8"/>
        <v>8.4199368000000021</v>
      </c>
      <c r="I42" s="240">
        <f t="shared" si="9"/>
        <v>7.6544880000000006</v>
      </c>
      <c r="J42" s="240">
        <f t="shared" si="0"/>
        <v>8.4199368000000021</v>
      </c>
      <c r="K42" s="241" t="s">
        <v>372</v>
      </c>
      <c r="L42" s="241"/>
      <c r="M42" s="241" t="s">
        <v>372</v>
      </c>
      <c r="N42" s="241" t="s">
        <v>372</v>
      </c>
      <c r="O42" s="239"/>
      <c r="P42" s="241" t="s">
        <v>372</v>
      </c>
      <c r="Q42" s="239"/>
      <c r="R42" s="239"/>
      <c r="S42" s="242">
        <f>IFERROR(VLOOKUP(B42,'Customer Details'!$A$6:$C$13,3,FALSE),"")</f>
        <v>0</v>
      </c>
    </row>
    <row r="43" spans="1:19" s="243" customFormat="1" ht="12" customHeight="1" x14ac:dyDescent="0.25">
      <c r="A43" s="238">
        <v>9707029</v>
      </c>
      <c r="B43" s="239" t="s">
        <v>109</v>
      </c>
      <c r="C43" s="238">
        <v>9707029</v>
      </c>
      <c r="D43" s="238" t="s">
        <v>788</v>
      </c>
      <c r="E43" s="239">
        <v>1</v>
      </c>
      <c r="F43" s="239"/>
      <c r="G43" s="240">
        <v>5.4525120000000005</v>
      </c>
      <c r="H43" s="240">
        <f t="shared" si="8"/>
        <v>5.9977632000000014</v>
      </c>
      <c r="I43" s="240">
        <f t="shared" si="9"/>
        <v>5.4525120000000005</v>
      </c>
      <c r="J43" s="240">
        <f t="shared" si="0"/>
        <v>5.9977632000000014</v>
      </c>
      <c r="K43" s="241" t="s">
        <v>372</v>
      </c>
      <c r="L43" s="241"/>
      <c r="M43" s="241" t="s">
        <v>372</v>
      </c>
      <c r="N43" s="241" t="s">
        <v>372</v>
      </c>
      <c r="O43" s="239"/>
      <c r="P43" s="241" t="s">
        <v>372</v>
      </c>
      <c r="Q43" s="239"/>
      <c r="R43" s="239"/>
      <c r="S43" s="242">
        <f>IFERROR(VLOOKUP(B43,'Customer Details'!$A$6:$C$13,3,FALSE),"")</f>
        <v>0</v>
      </c>
    </row>
    <row r="44" spans="1:19" s="248" customFormat="1" ht="12" customHeight="1" x14ac:dyDescent="0.25">
      <c r="A44" s="244">
        <v>9751001</v>
      </c>
      <c r="B44" s="245" t="s">
        <v>109</v>
      </c>
      <c r="C44" s="244">
        <v>9751001</v>
      </c>
      <c r="D44" s="244" t="s">
        <v>290</v>
      </c>
      <c r="E44" s="245">
        <v>1</v>
      </c>
      <c r="F44" s="245"/>
      <c r="G44" s="246">
        <v>7.6544880000000006</v>
      </c>
      <c r="H44" s="246">
        <f t="shared" si="8"/>
        <v>8.4199368000000021</v>
      </c>
      <c r="I44" s="246">
        <f t="shared" si="9"/>
        <v>7.6544880000000006</v>
      </c>
      <c r="J44" s="246">
        <f t="shared" si="0"/>
        <v>8.4199368000000021</v>
      </c>
      <c r="K44" s="247"/>
      <c r="L44" s="247"/>
      <c r="M44" s="247"/>
      <c r="N44" s="247"/>
      <c r="O44" s="245"/>
      <c r="P44" s="245"/>
      <c r="Q44" s="247" t="s">
        <v>372</v>
      </c>
      <c r="R44" s="245"/>
      <c r="S44" s="181">
        <f>IFERROR(VLOOKUP(B44,'Customer Details'!$A$6:$C$13,3,FALSE),"")</f>
        <v>0</v>
      </c>
    </row>
    <row r="45" spans="1:19" s="248" customFormat="1" ht="12" customHeight="1" x14ac:dyDescent="0.25">
      <c r="A45" s="244">
        <v>9707025</v>
      </c>
      <c r="B45" s="245" t="s">
        <v>109</v>
      </c>
      <c r="C45" s="244">
        <v>9707025</v>
      </c>
      <c r="D45" s="244" t="s">
        <v>289</v>
      </c>
      <c r="E45" s="245">
        <v>1</v>
      </c>
      <c r="F45" s="245"/>
      <c r="G45" s="246">
        <v>5.4525120000000005</v>
      </c>
      <c r="H45" s="246">
        <f t="shared" si="8"/>
        <v>5.9977632000000014</v>
      </c>
      <c r="I45" s="246">
        <f t="shared" si="9"/>
        <v>5.4525120000000005</v>
      </c>
      <c r="J45" s="246">
        <f t="shared" si="0"/>
        <v>5.9977632000000014</v>
      </c>
      <c r="K45" s="247"/>
      <c r="L45" s="247"/>
      <c r="M45" s="247"/>
      <c r="N45" s="247"/>
      <c r="O45" s="245"/>
      <c r="P45" s="245"/>
      <c r="Q45" s="247" t="s">
        <v>372</v>
      </c>
      <c r="R45" s="245"/>
      <c r="S45" s="181">
        <f>IFERROR(VLOOKUP(B45,'Customer Details'!$A$6:$C$13,3,FALSE),"")</f>
        <v>0</v>
      </c>
    </row>
    <row r="46" spans="1:19" s="243" customFormat="1" ht="12" customHeight="1" x14ac:dyDescent="0.25">
      <c r="A46" s="238">
        <v>9751006</v>
      </c>
      <c r="B46" s="239" t="s">
        <v>109</v>
      </c>
      <c r="C46" s="238">
        <v>9751006</v>
      </c>
      <c r="D46" s="238" t="s">
        <v>329</v>
      </c>
      <c r="E46" s="239">
        <v>1</v>
      </c>
      <c r="F46" s="239"/>
      <c r="G46" s="240">
        <v>7.6544880000000006</v>
      </c>
      <c r="H46" s="240">
        <f t="shared" si="8"/>
        <v>8.4199368000000021</v>
      </c>
      <c r="I46" s="240">
        <f t="shared" si="9"/>
        <v>7.6544880000000006</v>
      </c>
      <c r="J46" s="240">
        <f t="shared" si="0"/>
        <v>8.4199368000000021</v>
      </c>
      <c r="K46" s="241" t="s">
        <v>372</v>
      </c>
      <c r="L46" s="241"/>
      <c r="M46" s="239"/>
      <c r="N46" s="241" t="s">
        <v>372</v>
      </c>
      <c r="O46" s="239"/>
      <c r="P46" s="239"/>
      <c r="Q46" s="239"/>
      <c r="R46" s="239"/>
      <c r="S46" s="242">
        <f>IFERROR(VLOOKUP(B46,'Customer Details'!$A$6:$C$13,3,FALSE),"")</f>
        <v>0</v>
      </c>
    </row>
    <row r="47" spans="1:19" s="243" customFormat="1" ht="12" customHeight="1" x14ac:dyDescent="0.25">
      <c r="A47" s="238">
        <v>9707029</v>
      </c>
      <c r="B47" s="239" t="s">
        <v>109</v>
      </c>
      <c r="C47" s="238">
        <v>9707029</v>
      </c>
      <c r="D47" s="238" t="s">
        <v>330</v>
      </c>
      <c r="E47" s="239">
        <v>1</v>
      </c>
      <c r="F47" s="239"/>
      <c r="G47" s="240">
        <v>5.4525120000000005</v>
      </c>
      <c r="H47" s="240">
        <f t="shared" si="8"/>
        <v>5.9977632000000014</v>
      </c>
      <c r="I47" s="240">
        <f t="shared" si="9"/>
        <v>5.4525120000000005</v>
      </c>
      <c r="J47" s="240">
        <f t="shared" si="0"/>
        <v>5.9977632000000014</v>
      </c>
      <c r="K47" s="241" t="s">
        <v>372</v>
      </c>
      <c r="L47" s="241"/>
      <c r="M47" s="239"/>
      <c r="N47" s="241" t="s">
        <v>372</v>
      </c>
      <c r="O47" s="239"/>
      <c r="P47" s="239"/>
      <c r="Q47" s="239"/>
      <c r="R47" s="239"/>
      <c r="S47" s="242">
        <f>IFERROR(VLOOKUP(B47,'Customer Details'!$A$6:$C$13,3,FALSE),"")</f>
        <v>0</v>
      </c>
    </row>
    <row r="48" spans="1:19" s="248" customFormat="1" ht="12" customHeight="1" x14ac:dyDescent="0.25">
      <c r="A48" s="244">
        <v>9206019</v>
      </c>
      <c r="B48" s="245" t="s">
        <v>109</v>
      </c>
      <c r="C48" s="244">
        <v>9206019</v>
      </c>
      <c r="D48" s="244" t="s">
        <v>292</v>
      </c>
      <c r="E48" s="245">
        <v>1</v>
      </c>
      <c r="F48" s="245" t="s">
        <v>539</v>
      </c>
      <c r="G48" s="246">
        <v>7.6544880000000006</v>
      </c>
      <c r="H48" s="246">
        <f t="shared" si="8"/>
        <v>8.4199368000000021</v>
      </c>
      <c r="I48" s="246">
        <f t="shared" si="9"/>
        <v>7.6544880000000006</v>
      </c>
      <c r="J48" s="246">
        <f t="shared" si="0"/>
        <v>8.4199368000000021</v>
      </c>
      <c r="K48" s="247" t="s">
        <v>372</v>
      </c>
      <c r="L48" s="247"/>
      <c r="M48" s="245"/>
      <c r="N48" s="247" t="s">
        <v>372</v>
      </c>
      <c r="O48" s="245"/>
      <c r="P48" s="247" t="s">
        <v>372</v>
      </c>
      <c r="Q48" s="245"/>
      <c r="R48" s="245"/>
      <c r="S48" s="181">
        <f>IFERROR(VLOOKUP(B48,'Customer Details'!$A$6:$C$13,3,FALSE),"")</f>
        <v>0</v>
      </c>
    </row>
    <row r="49" spans="1:19" s="248" customFormat="1" ht="12" customHeight="1" x14ac:dyDescent="0.25">
      <c r="A49" s="257">
        <v>9707026</v>
      </c>
      <c r="B49" s="258" t="s">
        <v>109</v>
      </c>
      <c r="C49" s="257">
        <v>9707026</v>
      </c>
      <c r="D49" s="257" t="s">
        <v>291</v>
      </c>
      <c r="E49" s="258">
        <v>1</v>
      </c>
      <c r="F49" s="258"/>
      <c r="G49" s="259">
        <v>5.4525120000000005</v>
      </c>
      <c r="H49" s="259">
        <f t="shared" si="8"/>
        <v>5.9977632000000014</v>
      </c>
      <c r="I49" s="259">
        <f t="shared" si="9"/>
        <v>5.4525120000000005</v>
      </c>
      <c r="J49" s="259">
        <f t="shared" si="0"/>
        <v>5.9977632000000014</v>
      </c>
      <c r="K49" s="260" t="s">
        <v>372</v>
      </c>
      <c r="L49" s="260"/>
      <c r="M49" s="258"/>
      <c r="N49" s="260" t="s">
        <v>372</v>
      </c>
      <c r="O49" s="258"/>
      <c r="P49" s="260" t="s">
        <v>372</v>
      </c>
      <c r="Q49" s="260" t="s">
        <v>372</v>
      </c>
      <c r="R49" s="258"/>
      <c r="S49" s="181">
        <f>IFERROR(VLOOKUP(B49,'Customer Details'!$A$6:$C$13,3,FALSE),"")</f>
        <v>0</v>
      </c>
    </row>
    <row r="50" spans="1:19" s="243" customFormat="1" ht="12" customHeight="1" x14ac:dyDescent="0.25">
      <c r="A50" s="238">
        <v>9751002</v>
      </c>
      <c r="B50" s="239" t="s">
        <v>109</v>
      </c>
      <c r="C50" s="238">
        <v>9751002</v>
      </c>
      <c r="D50" s="238" t="s">
        <v>234</v>
      </c>
      <c r="E50" s="239">
        <v>1</v>
      </c>
      <c r="F50" s="239"/>
      <c r="G50" s="240">
        <v>7.6544880000000006</v>
      </c>
      <c r="H50" s="240">
        <f t="shared" si="8"/>
        <v>8.4199368000000021</v>
      </c>
      <c r="I50" s="240">
        <f t="shared" si="9"/>
        <v>7.6544880000000006</v>
      </c>
      <c r="J50" s="240">
        <f t="shared" si="0"/>
        <v>8.4199368000000021</v>
      </c>
      <c r="K50" s="241" t="s">
        <v>372</v>
      </c>
      <c r="L50" s="241"/>
      <c r="M50" s="239"/>
      <c r="N50" s="241" t="s">
        <v>372</v>
      </c>
      <c r="O50" s="239"/>
      <c r="P50" s="239"/>
      <c r="Q50" s="239"/>
      <c r="R50" s="239"/>
      <c r="S50" s="242">
        <f>IFERROR(VLOOKUP(B50,'Customer Details'!$A$6:$C$13,3,FALSE),"")</f>
        <v>0</v>
      </c>
    </row>
    <row r="51" spans="1:19" s="243" customFormat="1" ht="12" customHeight="1" x14ac:dyDescent="0.25">
      <c r="A51" s="238">
        <v>9707030</v>
      </c>
      <c r="B51" s="239" t="s">
        <v>109</v>
      </c>
      <c r="C51" s="238">
        <v>9707030</v>
      </c>
      <c r="D51" s="238" t="s">
        <v>233</v>
      </c>
      <c r="E51" s="239">
        <v>1</v>
      </c>
      <c r="F51" s="239"/>
      <c r="G51" s="240">
        <v>5.4525120000000005</v>
      </c>
      <c r="H51" s="240">
        <f t="shared" si="8"/>
        <v>5.9977632000000014</v>
      </c>
      <c r="I51" s="240">
        <f t="shared" si="9"/>
        <v>5.4525120000000005</v>
      </c>
      <c r="J51" s="240">
        <f t="shared" si="0"/>
        <v>5.9977632000000014</v>
      </c>
      <c r="K51" s="241" t="s">
        <v>372</v>
      </c>
      <c r="L51" s="241"/>
      <c r="M51" s="239"/>
      <c r="N51" s="241" t="s">
        <v>372</v>
      </c>
      <c r="O51" s="239"/>
      <c r="P51" s="239"/>
      <c r="Q51" s="239"/>
      <c r="R51" s="239"/>
      <c r="S51" s="242">
        <f>IFERROR(VLOOKUP(B51,'Customer Details'!$A$6:$C$13,3,FALSE),"")</f>
        <v>0</v>
      </c>
    </row>
    <row r="52" spans="1:19" s="248" customFormat="1" ht="12" customHeight="1" x14ac:dyDescent="0.25">
      <c r="A52" s="257">
        <v>9751013</v>
      </c>
      <c r="B52" s="258" t="s">
        <v>109</v>
      </c>
      <c r="C52" s="257">
        <v>9751013</v>
      </c>
      <c r="D52" s="257" t="s">
        <v>288</v>
      </c>
      <c r="E52" s="258">
        <v>1</v>
      </c>
      <c r="F52" s="258"/>
      <c r="G52" s="259">
        <v>7.6544880000000006</v>
      </c>
      <c r="H52" s="259">
        <f t="shared" si="8"/>
        <v>8.4199368000000021</v>
      </c>
      <c r="I52" s="259">
        <f t="shared" si="9"/>
        <v>7.6544880000000006</v>
      </c>
      <c r="J52" s="259">
        <f t="shared" si="0"/>
        <v>8.4199368000000021</v>
      </c>
      <c r="K52" s="260"/>
      <c r="L52" s="260"/>
      <c r="M52" s="260" t="s">
        <v>372</v>
      </c>
      <c r="N52" s="260" t="s">
        <v>372</v>
      </c>
      <c r="O52" s="258"/>
      <c r="P52" s="260" t="s">
        <v>372</v>
      </c>
      <c r="Q52" s="260" t="s">
        <v>372</v>
      </c>
      <c r="R52" s="258"/>
      <c r="S52" s="181">
        <f>IFERROR(VLOOKUP(B52,'Customer Details'!$A$6:$C$13,3,FALSE),"")</f>
        <v>0</v>
      </c>
    </row>
    <row r="53" spans="1:19" s="248" customFormat="1" ht="12" customHeight="1" x14ac:dyDescent="0.25">
      <c r="A53" s="244">
        <v>9707033</v>
      </c>
      <c r="B53" s="245" t="s">
        <v>109</v>
      </c>
      <c r="C53" s="244">
        <v>9707033</v>
      </c>
      <c r="D53" s="244" t="s">
        <v>287</v>
      </c>
      <c r="E53" s="245">
        <v>1</v>
      </c>
      <c r="F53" s="245"/>
      <c r="G53" s="246">
        <v>5.4525120000000005</v>
      </c>
      <c r="H53" s="246">
        <f t="shared" si="8"/>
        <v>5.9977632000000014</v>
      </c>
      <c r="I53" s="246">
        <f t="shared" si="9"/>
        <v>5.4525120000000005</v>
      </c>
      <c r="J53" s="246">
        <f t="shared" si="0"/>
        <v>5.9977632000000014</v>
      </c>
      <c r="K53" s="247"/>
      <c r="L53" s="247"/>
      <c r="M53" s="247" t="s">
        <v>372</v>
      </c>
      <c r="N53" s="247" t="s">
        <v>372</v>
      </c>
      <c r="O53" s="245"/>
      <c r="P53" s="247" t="s">
        <v>372</v>
      </c>
      <c r="Q53" s="247" t="s">
        <v>372</v>
      </c>
      <c r="R53" s="245"/>
      <c r="S53" s="181">
        <f>IFERROR(VLOOKUP(B53,'Customer Details'!$A$6:$C$13,3,FALSE),"")</f>
        <v>0</v>
      </c>
    </row>
    <row r="54" spans="1:19" s="248" customFormat="1" ht="12" customHeight="1" x14ac:dyDescent="0.25">
      <c r="A54" s="257">
        <v>9751002</v>
      </c>
      <c r="B54" s="258" t="s">
        <v>109</v>
      </c>
      <c r="C54" s="257">
        <v>9751002</v>
      </c>
      <c r="D54" s="257" t="s">
        <v>150</v>
      </c>
      <c r="E54" s="258">
        <v>1</v>
      </c>
      <c r="F54" s="258"/>
      <c r="G54" s="259">
        <v>7.6544880000000006</v>
      </c>
      <c r="H54" s="259">
        <f t="shared" si="8"/>
        <v>8.4199368000000021</v>
      </c>
      <c r="I54" s="259">
        <f t="shared" si="9"/>
        <v>7.6544880000000006</v>
      </c>
      <c r="J54" s="259">
        <f t="shared" si="0"/>
        <v>8.4199368000000021</v>
      </c>
      <c r="K54" s="260"/>
      <c r="L54" s="260"/>
      <c r="M54" s="260" t="s">
        <v>372</v>
      </c>
      <c r="N54" s="260" t="s">
        <v>372</v>
      </c>
      <c r="O54" s="258"/>
      <c r="P54" s="260" t="s">
        <v>372</v>
      </c>
      <c r="Q54" s="258"/>
      <c r="R54" s="258"/>
      <c r="S54" s="181">
        <f>IFERROR(VLOOKUP(B54,'Customer Details'!$A$6:$C$13,3,FALSE),"")</f>
        <v>0</v>
      </c>
    </row>
    <row r="55" spans="1:19" s="248" customFormat="1" ht="12" customHeight="1" x14ac:dyDescent="0.25">
      <c r="A55" s="257">
        <v>9707030</v>
      </c>
      <c r="B55" s="258" t="s">
        <v>109</v>
      </c>
      <c r="C55" s="257">
        <v>9707030</v>
      </c>
      <c r="D55" s="257" t="s">
        <v>149</v>
      </c>
      <c r="E55" s="258">
        <v>1</v>
      </c>
      <c r="F55" s="258"/>
      <c r="G55" s="259">
        <v>5.4525120000000005</v>
      </c>
      <c r="H55" s="259">
        <f t="shared" si="8"/>
        <v>5.9977632000000014</v>
      </c>
      <c r="I55" s="259">
        <f t="shared" si="9"/>
        <v>5.4525120000000005</v>
      </c>
      <c r="J55" s="259">
        <f t="shared" si="0"/>
        <v>5.9977632000000014</v>
      </c>
      <c r="K55" s="260"/>
      <c r="L55" s="260"/>
      <c r="M55" s="260" t="s">
        <v>372</v>
      </c>
      <c r="N55" s="260" t="s">
        <v>372</v>
      </c>
      <c r="O55" s="258"/>
      <c r="P55" s="260" t="s">
        <v>372</v>
      </c>
      <c r="Q55" s="258"/>
      <c r="R55" s="258"/>
      <c r="S55" s="181">
        <f>IFERROR(VLOOKUP(B55,'Customer Details'!$A$6:$C$13,3,FALSE),"")</f>
        <v>0</v>
      </c>
    </row>
    <row r="56" spans="1:19" s="243" customFormat="1" ht="12" customHeight="1" x14ac:dyDescent="0.25">
      <c r="A56" s="238">
        <v>9751002</v>
      </c>
      <c r="B56" s="239" t="s">
        <v>109</v>
      </c>
      <c r="C56" s="238">
        <v>9751002</v>
      </c>
      <c r="D56" s="238" t="s">
        <v>151</v>
      </c>
      <c r="E56" s="239">
        <v>1</v>
      </c>
      <c r="F56" s="239"/>
      <c r="G56" s="240">
        <v>7.6544880000000006</v>
      </c>
      <c r="H56" s="240">
        <f t="shared" si="8"/>
        <v>8.4199368000000021</v>
      </c>
      <c r="I56" s="240">
        <f t="shared" si="9"/>
        <v>7.6544880000000006</v>
      </c>
      <c r="J56" s="240">
        <f t="shared" si="0"/>
        <v>8.4199368000000021</v>
      </c>
      <c r="K56" s="241"/>
      <c r="L56" s="241"/>
      <c r="M56" s="241" t="s">
        <v>372</v>
      </c>
      <c r="N56" s="239"/>
      <c r="O56" s="239"/>
      <c r="P56" s="241" t="s">
        <v>372</v>
      </c>
      <c r="Q56" s="239"/>
      <c r="R56" s="239"/>
      <c r="S56" s="242">
        <f>IFERROR(VLOOKUP(B56,'Customer Details'!$A$6:$C$13,3,FALSE),"")</f>
        <v>0</v>
      </c>
    </row>
    <row r="57" spans="1:19" s="243" customFormat="1" ht="12" customHeight="1" x14ac:dyDescent="0.25">
      <c r="A57" s="238">
        <v>9707030</v>
      </c>
      <c r="B57" s="239" t="s">
        <v>109</v>
      </c>
      <c r="C57" s="238">
        <v>9707030</v>
      </c>
      <c r="D57" s="238" t="s">
        <v>152</v>
      </c>
      <c r="E57" s="239">
        <v>1</v>
      </c>
      <c r="F57" s="239"/>
      <c r="G57" s="240">
        <v>5.4525120000000005</v>
      </c>
      <c r="H57" s="240">
        <f t="shared" si="8"/>
        <v>5.9977632000000014</v>
      </c>
      <c r="I57" s="240">
        <f t="shared" si="9"/>
        <v>5.4525120000000005</v>
      </c>
      <c r="J57" s="240">
        <f t="shared" si="0"/>
        <v>5.9977632000000014</v>
      </c>
      <c r="K57" s="241"/>
      <c r="L57" s="241"/>
      <c r="M57" s="241" t="s">
        <v>372</v>
      </c>
      <c r="N57" s="239"/>
      <c r="O57" s="239"/>
      <c r="P57" s="241" t="s">
        <v>372</v>
      </c>
      <c r="Q57" s="239"/>
      <c r="R57" s="239"/>
      <c r="S57" s="242">
        <f>IFERROR(VLOOKUP(B57,'Customer Details'!$A$6:$C$13,3,FALSE),"")</f>
        <v>0</v>
      </c>
    </row>
    <row r="58" spans="1:19" s="248" customFormat="1" ht="12" customHeight="1" x14ac:dyDescent="0.25">
      <c r="A58" s="257">
        <v>9751002</v>
      </c>
      <c r="B58" s="258" t="s">
        <v>109</v>
      </c>
      <c r="C58" s="257">
        <v>9751002</v>
      </c>
      <c r="D58" s="257" t="s">
        <v>440</v>
      </c>
      <c r="E58" s="258">
        <v>1</v>
      </c>
      <c r="F58" s="258"/>
      <c r="G58" s="259">
        <v>7.6544880000000006</v>
      </c>
      <c r="H58" s="259">
        <f t="shared" si="8"/>
        <v>8.4199368000000021</v>
      </c>
      <c r="I58" s="259">
        <f t="shared" si="9"/>
        <v>7.6544880000000006</v>
      </c>
      <c r="J58" s="259">
        <f t="shared" si="0"/>
        <v>8.4199368000000021</v>
      </c>
      <c r="K58" s="260"/>
      <c r="L58" s="260"/>
      <c r="M58" s="260" t="s">
        <v>372</v>
      </c>
      <c r="N58" s="258"/>
      <c r="O58" s="258"/>
      <c r="P58" s="260" t="s">
        <v>372</v>
      </c>
      <c r="Q58" s="258"/>
      <c r="R58" s="258"/>
      <c r="S58" s="181">
        <f>IFERROR(VLOOKUP(B58,'Customer Details'!$A$6:$C$13,3,FALSE),"")</f>
        <v>0</v>
      </c>
    </row>
    <row r="59" spans="1:19" s="248" customFormat="1" ht="12" customHeight="1" x14ac:dyDescent="0.25">
      <c r="A59" s="257">
        <v>9701047</v>
      </c>
      <c r="B59" s="258" t="s">
        <v>109</v>
      </c>
      <c r="C59" s="257">
        <v>9701047</v>
      </c>
      <c r="D59" s="257" t="s">
        <v>441</v>
      </c>
      <c r="E59" s="258">
        <v>1</v>
      </c>
      <c r="F59" s="258"/>
      <c r="G59" s="259">
        <v>5.4525120000000005</v>
      </c>
      <c r="H59" s="259">
        <f t="shared" si="8"/>
        <v>5.9977632000000014</v>
      </c>
      <c r="I59" s="259">
        <f t="shared" si="9"/>
        <v>5.4525120000000005</v>
      </c>
      <c r="J59" s="259">
        <f t="shared" si="0"/>
        <v>5.9977632000000014</v>
      </c>
      <c r="K59" s="260"/>
      <c r="L59" s="260"/>
      <c r="M59" s="260" t="s">
        <v>372</v>
      </c>
      <c r="N59" s="258"/>
      <c r="O59" s="258"/>
      <c r="P59" s="260" t="s">
        <v>372</v>
      </c>
      <c r="Q59" s="258"/>
      <c r="R59" s="258"/>
      <c r="S59" s="181">
        <f>IFERROR(VLOOKUP(B59,'Customer Details'!$A$6:$C$13,3,FALSE),"")</f>
        <v>0</v>
      </c>
    </row>
    <row r="60" spans="1:19" s="243" customFormat="1" ht="12" customHeight="1" x14ac:dyDescent="0.25">
      <c r="A60" s="238">
        <v>9751005</v>
      </c>
      <c r="B60" s="239" t="s">
        <v>109</v>
      </c>
      <c r="C60" s="238">
        <v>9751005</v>
      </c>
      <c r="D60" s="238" t="s">
        <v>196</v>
      </c>
      <c r="E60" s="239">
        <v>1</v>
      </c>
      <c r="F60" s="239"/>
      <c r="G60" s="240">
        <v>7.6544880000000006</v>
      </c>
      <c r="H60" s="240">
        <f t="shared" si="8"/>
        <v>8.4199368000000021</v>
      </c>
      <c r="I60" s="240">
        <f t="shared" si="9"/>
        <v>7.6544880000000006</v>
      </c>
      <c r="J60" s="240">
        <f t="shared" si="0"/>
        <v>8.4199368000000021</v>
      </c>
      <c r="K60" s="241"/>
      <c r="L60" s="241"/>
      <c r="M60" s="241" t="s">
        <v>372</v>
      </c>
      <c r="N60" s="241" t="s">
        <v>372</v>
      </c>
      <c r="O60" s="239"/>
      <c r="P60" s="241" t="s">
        <v>372</v>
      </c>
      <c r="Q60" s="239"/>
      <c r="R60" s="239"/>
      <c r="S60" s="242">
        <f>IFERROR(VLOOKUP(B60,'Customer Details'!$A$6:$C$13,3,FALSE),"")</f>
        <v>0</v>
      </c>
    </row>
    <row r="61" spans="1:19" s="243" customFormat="1" ht="12" customHeight="1" x14ac:dyDescent="0.25">
      <c r="A61" s="238">
        <v>9707034</v>
      </c>
      <c r="B61" s="239" t="s">
        <v>109</v>
      </c>
      <c r="C61" s="238">
        <v>9707034</v>
      </c>
      <c r="D61" s="238" t="s">
        <v>78</v>
      </c>
      <c r="E61" s="239">
        <v>1</v>
      </c>
      <c r="F61" s="239"/>
      <c r="G61" s="240">
        <v>5.4525120000000005</v>
      </c>
      <c r="H61" s="240">
        <f t="shared" si="8"/>
        <v>5.9977632000000014</v>
      </c>
      <c r="I61" s="240">
        <f t="shared" si="9"/>
        <v>5.4525120000000005</v>
      </c>
      <c r="J61" s="240">
        <f t="shared" si="0"/>
        <v>5.9977632000000014</v>
      </c>
      <c r="K61" s="241"/>
      <c r="L61" s="241"/>
      <c r="M61" s="241" t="s">
        <v>372</v>
      </c>
      <c r="N61" s="241" t="s">
        <v>372</v>
      </c>
      <c r="O61" s="239"/>
      <c r="P61" s="241" t="s">
        <v>372</v>
      </c>
      <c r="Q61" s="239"/>
      <c r="R61" s="239"/>
      <c r="S61" s="242">
        <f>IFERROR(VLOOKUP(B61,'Customer Details'!$A$6:$C$13,3,FALSE),"")</f>
        <v>0</v>
      </c>
    </row>
    <row r="62" spans="1:19" s="248" customFormat="1" ht="12" customHeight="1" x14ac:dyDescent="0.25">
      <c r="A62" s="257">
        <v>9751005</v>
      </c>
      <c r="B62" s="258" t="s">
        <v>109</v>
      </c>
      <c r="C62" s="257">
        <v>9751005</v>
      </c>
      <c r="D62" s="257" t="s">
        <v>43</v>
      </c>
      <c r="E62" s="258">
        <v>1</v>
      </c>
      <c r="F62" s="258"/>
      <c r="G62" s="259">
        <v>7.6544880000000006</v>
      </c>
      <c r="H62" s="259">
        <f t="shared" si="8"/>
        <v>8.4199368000000021</v>
      </c>
      <c r="I62" s="259">
        <f t="shared" si="9"/>
        <v>7.6544880000000006</v>
      </c>
      <c r="J62" s="259">
        <f t="shared" si="0"/>
        <v>8.4199368000000021</v>
      </c>
      <c r="K62" s="260"/>
      <c r="L62" s="260"/>
      <c r="M62" s="260" t="s">
        <v>372</v>
      </c>
      <c r="N62" s="260" t="s">
        <v>372</v>
      </c>
      <c r="O62" s="258"/>
      <c r="P62" s="260" t="s">
        <v>372</v>
      </c>
      <c r="Q62" s="258"/>
      <c r="R62" s="258"/>
      <c r="S62" s="181">
        <f>IFERROR(VLOOKUP(B62,'Customer Details'!$A$6:$C$13,3,FALSE),"")</f>
        <v>0</v>
      </c>
    </row>
    <row r="63" spans="1:19" s="248" customFormat="1" ht="12" customHeight="1" x14ac:dyDescent="0.25">
      <c r="A63" s="257">
        <v>9128424</v>
      </c>
      <c r="B63" s="258" t="s">
        <v>109</v>
      </c>
      <c r="C63" s="257">
        <v>9128424</v>
      </c>
      <c r="D63" s="257" t="s">
        <v>42</v>
      </c>
      <c r="E63" s="258">
        <v>1</v>
      </c>
      <c r="F63" s="258"/>
      <c r="G63" s="259">
        <v>5.4525120000000005</v>
      </c>
      <c r="H63" s="259">
        <f t="shared" si="8"/>
        <v>5.9977632000000014</v>
      </c>
      <c r="I63" s="259">
        <f t="shared" si="9"/>
        <v>5.4525120000000005</v>
      </c>
      <c r="J63" s="259">
        <f t="shared" si="0"/>
        <v>5.9977632000000014</v>
      </c>
      <c r="K63" s="260"/>
      <c r="L63" s="260"/>
      <c r="M63" s="260" t="s">
        <v>372</v>
      </c>
      <c r="N63" s="260" t="s">
        <v>372</v>
      </c>
      <c r="O63" s="258"/>
      <c r="P63" s="260" t="s">
        <v>372</v>
      </c>
      <c r="Q63" s="258"/>
      <c r="R63" s="258"/>
      <c r="S63" s="181">
        <f>IFERROR(VLOOKUP(B63,'Customer Details'!$A$6:$C$13,3,FALSE),"")</f>
        <v>0</v>
      </c>
    </row>
    <row r="64" spans="1:19" s="243" customFormat="1" ht="12" customHeight="1" x14ac:dyDescent="0.25">
      <c r="A64" s="238">
        <v>9410303</v>
      </c>
      <c r="B64" s="239" t="s">
        <v>109</v>
      </c>
      <c r="C64" s="238">
        <v>9410303</v>
      </c>
      <c r="D64" s="238" t="s">
        <v>238</v>
      </c>
      <c r="E64" s="239">
        <v>1</v>
      </c>
      <c r="F64" s="239" t="s">
        <v>539</v>
      </c>
      <c r="G64" s="240">
        <v>7.6544880000000006</v>
      </c>
      <c r="H64" s="240">
        <f t="shared" si="8"/>
        <v>8.4199368000000021</v>
      </c>
      <c r="I64" s="240">
        <f t="shared" si="9"/>
        <v>7.6544880000000006</v>
      </c>
      <c r="J64" s="240">
        <f t="shared" si="0"/>
        <v>8.4199368000000021</v>
      </c>
      <c r="K64" s="241"/>
      <c r="L64" s="241"/>
      <c r="M64" s="241" t="s">
        <v>372</v>
      </c>
      <c r="N64" s="241" t="s">
        <v>372</v>
      </c>
      <c r="O64" s="239"/>
      <c r="P64" s="241" t="s">
        <v>372</v>
      </c>
      <c r="Q64" s="239"/>
      <c r="R64" s="239"/>
      <c r="S64" s="242">
        <f>IFERROR(VLOOKUP(B64,'Customer Details'!$A$6:$C$13,3,FALSE),"")</f>
        <v>0</v>
      </c>
    </row>
    <row r="65" spans="1:19" s="243" customFormat="1" ht="12" customHeight="1" x14ac:dyDescent="0.25">
      <c r="A65" s="238">
        <v>9128429</v>
      </c>
      <c r="B65" s="239" t="s">
        <v>109</v>
      </c>
      <c r="C65" s="238">
        <v>9128429</v>
      </c>
      <c r="D65" s="238" t="s">
        <v>237</v>
      </c>
      <c r="E65" s="239">
        <v>1</v>
      </c>
      <c r="F65" s="239" t="s">
        <v>539</v>
      </c>
      <c r="G65" s="240">
        <v>5.4525120000000005</v>
      </c>
      <c r="H65" s="240">
        <f t="shared" si="8"/>
        <v>5.9977632000000014</v>
      </c>
      <c r="I65" s="240">
        <f t="shared" si="9"/>
        <v>5.4525120000000005</v>
      </c>
      <c r="J65" s="240">
        <f t="shared" si="0"/>
        <v>5.9977632000000014</v>
      </c>
      <c r="K65" s="241"/>
      <c r="L65" s="241"/>
      <c r="M65" s="241" t="s">
        <v>372</v>
      </c>
      <c r="N65" s="241" t="s">
        <v>372</v>
      </c>
      <c r="O65" s="239"/>
      <c r="P65" s="241" t="s">
        <v>372</v>
      </c>
      <c r="Q65" s="239"/>
      <c r="R65" s="239"/>
      <c r="S65" s="242">
        <f>IFERROR(VLOOKUP(B65,'Customer Details'!$A$6:$C$13,3,FALSE),"")</f>
        <v>0</v>
      </c>
    </row>
    <row r="66" spans="1:19" s="248" customFormat="1" ht="12" customHeight="1" x14ac:dyDescent="0.25">
      <c r="A66" s="257">
        <v>9761011</v>
      </c>
      <c r="B66" s="258" t="s">
        <v>109</v>
      </c>
      <c r="C66" s="257">
        <v>9761011</v>
      </c>
      <c r="D66" s="257" t="s">
        <v>390</v>
      </c>
      <c r="E66" s="258">
        <v>1</v>
      </c>
      <c r="F66" s="258" t="s">
        <v>539</v>
      </c>
      <c r="G66" s="259">
        <v>11.953584000000001</v>
      </c>
      <c r="H66" s="259">
        <f t="shared" si="8"/>
        <v>13.148942400000003</v>
      </c>
      <c r="I66" s="259">
        <f t="shared" si="9"/>
        <v>11.953584000000001</v>
      </c>
      <c r="J66" s="259">
        <f t="shared" si="0"/>
        <v>13.148942400000003</v>
      </c>
      <c r="K66" s="260"/>
      <c r="L66" s="260"/>
      <c r="M66" s="260" t="s">
        <v>372</v>
      </c>
      <c r="N66" s="260" t="s">
        <v>372</v>
      </c>
      <c r="O66" s="258"/>
      <c r="P66" s="260" t="s">
        <v>372</v>
      </c>
      <c r="Q66" s="258"/>
      <c r="R66" s="258"/>
      <c r="S66" s="181">
        <f>IFERROR(VLOOKUP(B66,'Customer Details'!$A$6:$C$13,3,FALSE),"")</f>
        <v>0</v>
      </c>
    </row>
    <row r="67" spans="1:19" s="248" customFormat="1" ht="12" customHeight="1" x14ac:dyDescent="0.25">
      <c r="A67" s="257">
        <v>9707026</v>
      </c>
      <c r="B67" s="258" t="s">
        <v>109</v>
      </c>
      <c r="C67" s="257">
        <v>9707026</v>
      </c>
      <c r="D67" s="257" t="s">
        <v>291</v>
      </c>
      <c r="E67" s="258">
        <v>1</v>
      </c>
      <c r="F67" s="258"/>
      <c r="G67" s="259">
        <v>5.4525120000000005</v>
      </c>
      <c r="H67" s="259">
        <f t="shared" si="8"/>
        <v>5.9977632000000014</v>
      </c>
      <c r="I67" s="259">
        <f t="shared" si="9"/>
        <v>5.4525120000000005</v>
      </c>
      <c r="J67" s="259">
        <f t="shared" si="0"/>
        <v>5.9977632000000014</v>
      </c>
      <c r="K67" s="260"/>
      <c r="L67" s="260"/>
      <c r="M67" s="260" t="s">
        <v>372</v>
      </c>
      <c r="N67" s="260" t="s">
        <v>372</v>
      </c>
      <c r="O67" s="258"/>
      <c r="P67" s="260" t="s">
        <v>372</v>
      </c>
      <c r="Q67" s="258"/>
      <c r="R67" s="258"/>
      <c r="S67" s="181">
        <f>IFERROR(VLOOKUP(B67,'Customer Details'!$A$6:$C$13,3,FALSE),"")</f>
        <v>0</v>
      </c>
    </row>
    <row r="68" spans="1:19" s="248" customFormat="1" ht="12" customHeight="1" x14ac:dyDescent="0.25">
      <c r="A68" s="257">
        <v>9277167</v>
      </c>
      <c r="B68" s="258" t="s">
        <v>109</v>
      </c>
      <c r="C68" s="257">
        <v>9277167</v>
      </c>
      <c r="D68" s="257" t="s">
        <v>391</v>
      </c>
      <c r="E68" s="258">
        <v>1</v>
      </c>
      <c r="F68" s="258" t="s">
        <v>539</v>
      </c>
      <c r="G68" s="259">
        <v>17.406096000000002</v>
      </c>
      <c r="H68" s="259">
        <f t="shared" si="8"/>
        <v>19.146705600000004</v>
      </c>
      <c r="I68" s="259">
        <f t="shared" si="9"/>
        <v>17.406096000000002</v>
      </c>
      <c r="J68" s="259">
        <f t="shared" si="0"/>
        <v>19.146705600000004</v>
      </c>
      <c r="K68" s="260"/>
      <c r="L68" s="260"/>
      <c r="M68" s="260" t="s">
        <v>372</v>
      </c>
      <c r="N68" s="260" t="s">
        <v>372</v>
      </c>
      <c r="O68" s="258"/>
      <c r="P68" s="260" t="s">
        <v>372</v>
      </c>
      <c r="Q68" s="258"/>
      <c r="R68" s="258"/>
      <c r="S68" s="181">
        <f>IFERROR(VLOOKUP(B68,'Customer Details'!$A$6:$C$13,3,FALSE),"")</f>
        <v>0</v>
      </c>
    </row>
    <row r="69" spans="1:19" s="243" customFormat="1" ht="12" customHeight="1" x14ac:dyDescent="0.25">
      <c r="A69" s="238">
        <v>9761002</v>
      </c>
      <c r="B69" s="239" t="s">
        <v>109</v>
      </c>
      <c r="C69" s="238">
        <v>9761002</v>
      </c>
      <c r="D69" s="238" t="s">
        <v>39</v>
      </c>
      <c r="E69" s="239">
        <v>1</v>
      </c>
      <c r="F69" s="239"/>
      <c r="G69" s="240">
        <v>7.6544880000000006</v>
      </c>
      <c r="H69" s="240">
        <f t="shared" si="8"/>
        <v>8.4199368000000021</v>
      </c>
      <c r="I69" s="240">
        <f t="shared" si="9"/>
        <v>7.6544880000000006</v>
      </c>
      <c r="J69" s="240">
        <f t="shared" si="0"/>
        <v>8.4199368000000021</v>
      </c>
      <c r="K69" s="241"/>
      <c r="L69" s="241"/>
      <c r="M69" s="241"/>
      <c r="N69" s="241"/>
      <c r="O69" s="239"/>
      <c r="P69" s="241"/>
      <c r="Q69" s="241" t="s">
        <v>372</v>
      </c>
      <c r="R69" s="239"/>
      <c r="S69" s="242">
        <f>IFERROR(VLOOKUP(B69,'Customer Details'!$A$6:$C$13,3,FALSE),"")</f>
        <v>0</v>
      </c>
    </row>
    <row r="70" spans="1:19" s="243" customFormat="1" ht="12" customHeight="1" x14ac:dyDescent="0.25">
      <c r="A70" s="238">
        <v>9707026</v>
      </c>
      <c r="B70" s="239" t="s">
        <v>109</v>
      </c>
      <c r="C70" s="238">
        <v>9707026</v>
      </c>
      <c r="D70" s="238" t="s">
        <v>291</v>
      </c>
      <c r="E70" s="239">
        <v>1</v>
      </c>
      <c r="F70" s="239"/>
      <c r="G70" s="240">
        <v>5.4525120000000005</v>
      </c>
      <c r="H70" s="240">
        <f t="shared" si="8"/>
        <v>5.9977632000000014</v>
      </c>
      <c r="I70" s="240">
        <f t="shared" si="9"/>
        <v>5.4525120000000005</v>
      </c>
      <c r="J70" s="240">
        <f t="shared" si="0"/>
        <v>5.9977632000000014</v>
      </c>
      <c r="K70" s="241"/>
      <c r="L70" s="241"/>
      <c r="M70" s="241"/>
      <c r="N70" s="241"/>
      <c r="O70" s="239"/>
      <c r="P70" s="241"/>
      <c r="Q70" s="241" t="s">
        <v>372</v>
      </c>
      <c r="R70" s="239"/>
      <c r="S70" s="242">
        <f>IFERROR(VLOOKUP(B70,'Customer Details'!$A$6:$C$13,3,FALSE),"")</f>
        <v>0</v>
      </c>
    </row>
    <row r="71" spans="1:19" s="243" customFormat="1" ht="12" customHeight="1" x14ac:dyDescent="0.25">
      <c r="A71" s="238">
        <v>9705340</v>
      </c>
      <c r="B71" s="239" t="s">
        <v>109</v>
      </c>
      <c r="C71" s="238">
        <v>9705340</v>
      </c>
      <c r="D71" s="238" t="s">
        <v>389</v>
      </c>
      <c r="E71" s="239">
        <v>1</v>
      </c>
      <c r="F71" s="239"/>
      <c r="G71" s="240">
        <v>5.4525120000000005</v>
      </c>
      <c r="H71" s="240">
        <f t="shared" si="8"/>
        <v>5.9977632000000014</v>
      </c>
      <c r="I71" s="240">
        <f t="shared" si="9"/>
        <v>5.4525120000000005</v>
      </c>
      <c r="J71" s="240">
        <f t="shared" si="0"/>
        <v>5.9977632000000014</v>
      </c>
      <c r="K71" s="241"/>
      <c r="L71" s="241"/>
      <c r="M71" s="241"/>
      <c r="N71" s="241"/>
      <c r="O71" s="239"/>
      <c r="P71" s="241"/>
      <c r="Q71" s="241" t="s">
        <v>372</v>
      </c>
      <c r="R71" s="239"/>
      <c r="S71" s="242">
        <f>IFERROR(VLOOKUP(B71,'Customer Details'!$A$6:$C$13,3,FALSE),"")</f>
        <v>0</v>
      </c>
    </row>
    <row r="72" spans="1:19" s="248" customFormat="1" ht="12" customHeight="1" x14ac:dyDescent="0.25">
      <c r="A72" s="257">
        <v>9707027</v>
      </c>
      <c r="B72" s="258" t="s">
        <v>109</v>
      </c>
      <c r="C72" s="257">
        <v>9707027</v>
      </c>
      <c r="D72" s="257" t="s">
        <v>79</v>
      </c>
      <c r="E72" s="258">
        <v>1</v>
      </c>
      <c r="F72" s="258"/>
      <c r="G72" s="259">
        <v>5.4525120000000005</v>
      </c>
      <c r="H72" s="259">
        <f t="shared" si="8"/>
        <v>5.9977632000000014</v>
      </c>
      <c r="I72" s="259">
        <f t="shared" si="9"/>
        <v>5.4525120000000005</v>
      </c>
      <c r="J72" s="259">
        <f t="shared" si="0"/>
        <v>5.9977632000000014</v>
      </c>
      <c r="K72" s="260"/>
      <c r="L72" s="260"/>
      <c r="M72" s="260" t="s">
        <v>372</v>
      </c>
      <c r="N72" s="260" t="s">
        <v>372</v>
      </c>
      <c r="O72" s="258"/>
      <c r="P72" s="260" t="s">
        <v>372</v>
      </c>
      <c r="Q72" s="258"/>
      <c r="R72" s="258"/>
      <c r="S72" s="181">
        <f>IFERROR(VLOOKUP(B72,'Customer Details'!$A$6:$C$13,3,FALSE),"")</f>
        <v>0</v>
      </c>
    </row>
    <row r="73" spans="1:19" s="248" customFormat="1" ht="12" customHeight="1" x14ac:dyDescent="0.25">
      <c r="A73" s="244">
        <v>9761001</v>
      </c>
      <c r="B73" s="245" t="s">
        <v>109</v>
      </c>
      <c r="C73" s="244">
        <v>9761001</v>
      </c>
      <c r="D73" s="244" t="s">
        <v>199</v>
      </c>
      <c r="E73" s="245">
        <v>1</v>
      </c>
      <c r="F73" s="245"/>
      <c r="G73" s="246">
        <v>9.8564640000000008</v>
      </c>
      <c r="H73" s="246">
        <f t="shared" si="8"/>
        <v>10.842110400000001</v>
      </c>
      <c r="I73" s="246">
        <f t="shared" si="9"/>
        <v>9.8564640000000008</v>
      </c>
      <c r="J73" s="246">
        <f t="shared" si="0"/>
        <v>10.842110400000001</v>
      </c>
      <c r="K73" s="247"/>
      <c r="L73" s="247"/>
      <c r="M73" s="247" t="s">
        <v>372</v>
      </c>
      <c r="N73" s="247" t="s">
        <v>372</v>
      </c>
      <c r="O73" s="245"/>
      <c r="P73" s="247" t="s">
        <v>372</v>
      </c>
      <c r="Q73" s="245"/>
      <c r="R73" s="245"/>
      <c r="S73" s="181">
        <f>IFERROR(VLOOKUP(B73,'Customer Details'!$A$6:$C$13,3,FALSE),"")</f>
        <v>0</v>
      </c>
    </row>
    <row r="74" spans="1:19" s="243" customFormat="1" ht="12" customHeight="1" x14ac:dyDescent="0.25">
      <c r="A74" s="238">
        <v>9761003</v>
      </c>
      <c r="B74" s="239" t="s">
        <v>109</v>
      </c>
      <c r="C74" s="238">
        <v>9761003</v>
      </c>
      <c r="D74" s="238" t="s">
        <v>218</v>
      </c>
      <c r="E74" s="239">
        <v>1</v>
      </c>
      <c r="F74" s="239"/>
      <c r="G74" s="240">
        <v>10.171031999999999</v>
      </c>
      <c r="H74" s="240">
        <f t="shared" si="8"/>
        <v>11.1881352</v>
      </c>
      <c r="I74" s="240">
        <f t="shared" si="9"/>
        <v>10.171031999999999</v>
      </c>
      <c r="J74" s="240">
        <f t="shared" si="0"/>
        <v>11.1881352</v>
      </c>
      <c r="K74" s="241"/>
      <c r="L74" s="241"/>
      <c r="M74" s="241" t="s">
        <v>372</v>
      </c>
      <c r="N74" s="241" t="s">
        <v>372</v>
      </c>
      <c r="O74" s="239"/>
      <c r="P74" s="241" t="s">
        <v>372</v>
      </c>
      <c r="Q74" s="239"/>
      <c r="R74" s="239"/>
      <c r="S74" s="242">
        <f>IFERROR(VLOOKUP(B74,'Customer Details'!$A$6:$C$13,3,FALSE),"")</f>
        <v>0</v>
      </c>
    </row>
    <row r="75" spans="1:19" s="243" customFormat="1" ht="12" customHeight="1" x14ac:dyDescent="0.25">
      <c r="A75" s="238">
        <v>9707035</v>
      </c>
      <c r="B75" s="239" t="s">
        <v>109</v>
      </c>
      <c r="C75" s="238">
        <v>9707035</v>
      </c>
      <c r="D75" s="238" t="s">
        <v>331</v>
      </c>
      <c r="E75" s="239">
        <v>1</v>
      </c>
      <c r="F75" s="239"/>
      <c r="G75" s="240">
        <v>5.4525120000000005</v>
      </c>
      <c r="H75" s="240">
        <f t="shared" si="8"/>
        <v>5.9977632000000014</v>
      </c>
      <c r="I75" s="240">
        <f t="shared" si="9"/>
        <v>5.4525120000000005</v>
      </c>
      <c r="J75" s="240">
        <f t="shared" si="0"/>
        <v>5.9977632000000014</v>
      </c>
      <c r="K75" s="241"/>
      <c r="L75" s="241"/>
      <c r="M75" s="241" t="s">
        <v>372</v>
      </c>
      <c r="N75" s="241" t="s">
        <v>372</v>
      </c>
      <c r="O75" s="239"/>
      <c r="P75" s="241" t="s">
        <v>372</v>
      </c>
      <c r="Q75" s="239"/>
      <c r="R75" s="239"/>
      <c r="S75" s="242">
        <f>IFERROR(VLOOKUP(B75,'Customer Details'!$A$6:$C$13,3,FALSE),"")</f>
        <v>0</v>
      </c>
    </row>
    <row r="76" spans="1:19" s="248" customFormat="1" ht="12" customHeight="1" x14ac:dyDescent="0.25">
      <c r="A76" s="257">
        <v>9910004</v>
      </c>
      <c r="B76" s="258" t="s">
        <v>109</v>
      </c>
      <c r="C76" s="257">
        <v>9910004</v>
      </c>
      <c r="D76" s="257" t="s">
        <v>435</v>
      </c>
      <c r="E76" s="258">
        <v>1</v>
      </c>
      <c r="F76" s="258"/>
      <c r="G76" s="259">
        <v>4.4039520000000003</v>
      </c>
      <c r="H76" s="259">
        <f t="shared" si="8"/>
        <v>4.8443472000000005</v>
      </c>
      <c r="I76" s="259">
        <f t="shared" si="9"/>
        <v>4.4039520000000003</v>
      </c>
      <c r="J76" s="259">
        <f t="shared" si="0"/>
        <v>4.8443472000000005</v>
      </c>
      <c r="K76" s="260" t="s">
        <v>372</v>
      </c>
      <c r="L76" s="260" t="s">
        <v>372</v>
      </c>
      <c r="M76" s="260" t="s">
        <v>372</v>
      </c>
      <c r="N76" s="260" t="s">
        <v>372</v>
      </c>
      <c r="O76" s="258"/>
      <c r="P76" s="260"/>
      <c r="Q76" s="260" t="s">
        <v>372</v>
      </c>
      <c r="R76" s="258"/>
      <c r="S76" s="181">
        <f>IFERROR(VLOOKUP(B76,'Customer Details'!$A$6:$C$13,3,FALSE),"")</f>
        <v>0</v>
      </c>
    </row>
    <row r="77" spans="1:19" s="255" customFormat="1" ht="18" customHeight="1" x14ac:dyDescent="0.25">
      <c r="A77" s="230"/>
      <c r="B77" s="229"/>
      <c r="C77" s="230" t="s">
        <v>489</v>
      </c>
      <c r="D77" s="231"/>
      <c r="E77" s="232"/>
      <c r="F77" s="232"/>
      <c r="G77" s="261"/>
      <c r="H77" s="261"/>
      <c r="I77" s="262"/>
      <c r="J77" s="261"/>
      <c r="K77" s="232"/>
      <c r="L77" s="232"/>
      <c r="M77" s="232"/>
      <c r="N77" s="232"/>
      <c r="O77" s="232"/>
      <c r="P77" s="232"/>
      <c r="Q77" s="232"/>
      <c r="R77" s="263"/>
      <c r="S77" s="254" t="str">
        <f>IFERROR(VLOOKUP(B77,'Customer Details'!$A$6:$C$13,3,FALSE),"")</f>
        <v/>
      </c>
    </row>
    <row r="78" spans="1:19" s="265" customFormat="1" ht="24" customHeight="1" x14ac:dyDescent="0.25">
      <c r="A78" s="238">
        <v>9206019</v>
      </c>
      <c r="B78" s="239" t="s">
        <v>109</v>
      </c>
      <c r="C78" s="238">
        <v>9206019</v>
      </c>
      <c r="D78" s="238" t="s">
        <v>292</v>
      </c>
      <c r="E78" s="239">
        <v>1</v>
      </c>
      <c r="F78" s="239" t="s">
        <v>539</v>
      </c>
      <c r="G78" s="240">
        <v>7.6544880000000006</v>
      </c>
      <c r="H78" s="240">
        <f t="shared" ref="H78:H97" si="10">G78*1.1</f>
        <v>8.4199368000000021</v>
      </c>
      <c r="I78" s="240">
        <f t="shared" ref="I78:I97" si="11">IFERROR(G78*(1-S78),"")</f>
        <v>7.6544880000000006</v>
      </c>
      <c r="J78" s="240">
        <f t="shared" si="0"/>
        <v>8.4199368000000021</v>
      </c>
      <c r="K78" s="241"/>
      <c r="L78" s="241"/>
      <c r="M78" s="241" t="s">
        <v>372</v>
      </c>
      <c r="N78" s="241"/>
      <c r="O78" s="239"/>
      <c r="P78" s="241" t="s">
        <v>372</v>
      </c>
      <c r="Q78" s="239"/>
      <c r="R78" s="239"/>
      <c r="S78" s="264">
        <f>IFERROR(VLOOKUP(B78,'Customer Details'!$A$6:$C$13,3,FALSE),"")</f>
        <v>0</v>
      </c>
    </row>
    <row r="79" spans="1:19" s="243" customFormat="1" ht="12" customHeight="1" x14ac:dyDescent="0.25">
      <c r="A79" s="238"/>
      <c r="B79" s="239"/>
      <c r="C79" s="238"/>
      <c r="D79" s="238" t="s">
        <v>161</v>
      </c>
      <c r="E79" s="239"/>
      <c r="F79" s="239"/>
      <c r="G79" s="240">
        <v>0</v>
      </c>
      <c r="H79" s="240">
        <f t="shared" si="10"/>
        <v>0</v>
      </c>
      <c r="I79" s="240" t="str">
        <f t="shared" si="11"/>
        <v/>
      </c>
      <c r="J79" s="240" t="str">
        <f t="shared" si="0"/>
        <v/>
      </c>
      <c r="K79" s="241"/>
      <c r="L79" s="241"/>
      <c r="M79" s="241" t="s">
        <v>372</v>
      </c>
      <c r="N79" s="241"/>
      <c r="O79" s="239"/>
      <c r="P79" s="241" t="s">
        <v>372</v>
      </c>
      <c r="Q79" s="239"/>
      <c r="R79" s="239"/>
      <c r="S79" s="242" t="str">
        <f>IFERROR(VLOOKUP(B79,'Customer Details'!$A$6:$C$13,3,FALSE),"")</f>
        <v/>
      </c>
    </row>
    <row r="80" spans="1:19" s="248" customFormat="1" ht="12" customHeight="1" x14ac:dyDescent="0.25">
      <c r="A80" s="257">
        <v>9761011</v>
      </c>
      <c r="B80" s="258" t="s">
        <v>109</v>
      </c>
      <c r="C80" s="257">
        <v>9761011</v>
      </c>
      <c r="D80" s="257" t="s">
        <v>236</v>
      </c>
      <c r="E80" s="258">
        <v>1</v>
      </c>
      <c r="F80" s="258" t="s">
        <v>539</v>
      </c>
      <c r="G80" s="259">
        <v>11.953584000000001</v>
      </c>
      <c r="H80" s="259">
        <f t="shared" si="10"/>
        <v>13.148942400000003</v>
      </c>
      <c r="I80" s="259">
        <f t="shared" si="11"/>
        <v>11.953584000000001</v>
      </c>
      <c r="J80" s="259">
        <f t="shared" si="0"/>
        <v>13.148942400000003</v>
      </c>
      <c r="K80" s="260"/>
      <c r="L80" s="260"/>
      <c r="M80" s="260" t="s">
        <v>372</v>
      </c>
      <c r="N80" s="260"/>
      <c r="O80" s="258"/>
      <c r="P80" s="260" t="s">
        <v>372</v>
      </c>
      <c r="Q80" s="258"/>
      <c r="R80" s="258"/>
      <c r="S80" s="181">
        <f>IFERROR(VLOOKUP(B80,'Customer Details'!$A$6:$C$13,3,FALSE),"")</f>
        <v>0</v>
      </c>
    </row>
    <row r="81" spans="1:19" s="248" customFormat="1" ht="12" customHeight="1" x14ac:dyDescent="0.25">
      <c r="A81" s="257">
        <v>9277167</v>
      </c>
      <c r="B81" s="258" t="s">
        <v>109</v>
      </c>
      <c r="C81" s="257">
        <v>9277167</v>
      </c>
      <c r="D81" s="257" t="s">
        <v>235</v>
      </c>
      <c r="E81" s="258">
        <v>1</v>
      </c>
      <c r="F81" s="258" t="s">
        <v>539</v>
      </c>
      <c r="G81" s="259">
        <v>17.406096000000002</v>
      </c>
      <c r="H81" s="259">
        <f t="shared" si="10"/>
        <v>19.146705600000004</v>
      </c>
      <c r="I81" s="259">
        <f t="shared" si="11"/>
        <v>17.406096000000002</v>
      </c>
      <c r="J81" s="259">
        <f t="shared" si="0"/>
        <v>19.146705600000004</v>
      </c>
      <c r="K81" s="260"/>
      <c r="L81" s="260"/>
      <c r="M81" s="260" t="s">
        <v>372</v>
      </c>
      <c r="N81" s="260"/>
      <c r="O81" s="258"/>
      <c r="P81" s="260" t="s">
        <v>372</v>
      </c>
      <c r="Q81" s="258"/>
      <c r="R81" s="258"/>
      <c r="S81" s="181">
        <f>IFERROR(VLOOKUP(B81,'Customer Details'!$A$6:$C$13,3,FALSE),"")</f>
        <v>0</v>
      </c>
    </row>
    <row r="82" spans="1:19" s="243" customFormat="1" ht="12" customHeight="1" x14ac:dyDescent="0.25">
      <c r="A82" s="238">
        <v>9761002</v>
      </c>
      <c r="B82" s="239" t="s">
        <v>109</v>
      </c>
      <c r="C82" s="238">
        <v>9761002</v>
      </c>
      <c r="D82" s="238" t="s">
        <v>39</v>
      </c>
      <c r="E82" s="239">
        <v>1</v>
      </c>
      <c r="F82" s="239"/>
      <c r="G82" s="240">
        <v>7.6544880000000006</v>
      </c>
      <c r="H82" s="240">
        <f t="shared" si="10"/>
        <v>8.4199368000000021</v>
      </c>
      <c r="I82" s="240">
        <f t="shared" si="11"/>
        <v>7.6544880000000006</v>
      </c>
      <c r="J82" s="240">
        <f t="shared" si="0"/>
        <v>8.4199368000000021</v>
      </c>
      <c r="K82" s="241"/>
      <c r="L82" s="241"/>
      <c r="M82" s="241"/>
      <c r="N82" s="241"/>
      <c r="O82" s="239"/>
      <c r="P82" s="241"/>
      <c r="Q82" s="241" t="s">
        <v>372</v>
      </c>
      <c r="R82" s="239"/>
      <c r="S82" s="242">
        <f>IFERROR(VLOOKUP(B82,'Customer Details'!$A$6:$C$13,3,FALSE),"")</f>
        <v>0</v>
      </c>
    </row>
    <row r="83" spans="1:19" s="243" customFormat="1" ht="12" customHeight="1" x14ac:dyDescent="0.25">
      <c r="A83" s="238">
        <v>9705340</v>
      </c>
      <c r="B83" s="239" t="s">
        <v>109</v>
      </c>
      <c r="C83" s="238">
        <v>9705340</v>
      </c>
      <c r="D83" s="238" t="s">
        <v>40</v>
      </c>
      <c r="E83" s="239">
        <v>1</v>
      </c>
      <c r="F83" s="239"/>
      <c r="G83" s="240">
        <v>5.4525120000000005</v>
      </c>
      <c r="H83" s="240">
        <f t="shared" si="10"/>
        <v>5.9977632000000014</v>
      </c>
      <c r="I83" s="240">
        <f t="shared" si="11"/>
        <v>5.4525120000000005</v>
      </c>
      <c r="J83" s="240">
        <f t="shared" si="0"/>
        <v>5.9977632000000014</v>
      </c>
      <c r="K83" s="241"/>
      <c r="L83" s="241"/>
      <c r="M83" s="241"/>
      <c r="N83" s="241"/>
      <c r="O83" s="239"/>
      <c r="P83" s="241"/>
      <c r="Q83" s="241" t="s">
        <v>372</v>
      </c>
      <c r="R83" s="239"/>
      <c r="S83" s="242">
        <f>IFERROR(VLOOKUP(B83,'Customer Details'!$A$6:$C$13,3,FALSE),"")</f>
        <v>0</v>
      </c>
    </row>
    <row r="84" spans="1:19" s="248" customFormat="1" ht="12" customHeight="1" x14ac:dyDescent="0.25">
      <c r="A84" s="257">
        <v>9606133</v>
      </c>
      <c r="B84" s="258" t="s">
        <v>109</v>
      </c>
      <c r="C84" s="257">
        <v>9606133</v>
      </c>
      <c r="D84" s="257" t="s">
        <v>41</v>
      </c>
      <c r="E84" s="258">
        <v>1</v>
      </c>
      <c r="F84" s="258"/>
      <c r="G84" s="259">
        <v>33.658776000000003</v>
      </c>
      <c r="H84" s="259">
        <f t="shared" si="10"/>
        <v>37.024653600000008</v>
      </c>
      <c r="I84" s="259">
        <f t="shared" si="11"/>
        <v>33.658776000000003</v>
      </c>
      <c r="J84" s="259">
        <f t="shared" ref="J84:J147" si="12">IFERROR(I84*1.1,"")</f>
        <v>37.024653600000008</v>
      </c>
      <c r="K84" s="260"/>
      <c r="L84" s="260"/>
      <c r="M84" s="260"/>
      <c r="N84" s="260"/>
      <c r="O84" s="258"/>
      <c r="P84" s="260"/>
      <c r="Q84" s="260" t="s">
        <v>372</v>
      </c>
      <c r="R84" s="258"/>
      <c r="S84" s="181">
        <f>IFERROR(VLOOKUP(B84,'Customer Details'!$A$6:$C$13,3,FALSE),"")</f>
        <v>0</v>
      </c>
    </row>
    <row r="85" spans="1:19" s="248" customFormat="1" ht="12" customHeight="1" x14ac:dyDescent="0.25">
      <c r="A85" s="257">
        <v>9705340</v>
      </c>
      <c r="B85" s="258" t="s">
        <v>109</v>
      </c>
      <c r="C85" s="257">
        <v>9705340</v>
      </c>
      <c r="D85" s="257" t="s">
        <v>40</v>
      </c>
      <c r="E85" s="258">
        <v>1</v>
      </c>
      <c r="F85" s="258"/>
      <c r="G85" s="259">
        <v>5.4525120000000005</v>
      </c>
      <c r="H85" s="259">
        <f t="shared" si="10"/>
        <v>5.9977632000000014</v>
      </c>
      <c r="I85" s="259">
        <f t="shared" si="11"/>
        <v>5.4525120000000005</v>
      </c>
      <c r="J85" s="259">
        <f t="shared" si="12"/>
        <v>5.9977632000000014</v>
      </c>
      <c r="K85" s="260"/>
      <c r="L85" s="260"/>
      <c r="M85" s="260"/>
      <c r="N85" s="260"/>
      <c r="O85" s="258"/>
      <c r="P85" s="260"/>
      <c r="Q85" s="260" t="s">
        <v>372</v>
      </c>
      <c r="R85" s="258"/>
      <c r="S85" s="181">
        <f>IFERROR(VLOOKUP(B85,'Customer Details'!$A$6:$C$13,3,FALSE),"")</f>
        <v>0</v>
      </c>
    </row>
    <row r="86" spans="1:19" s="243" customFormat="1" ht="12" customHeight="1" x14ac:dyDescent="0.25">
      <c r="A86" s="238">
        <v>9761005</v>
      </c>
      <c r="B86" s="239" t="s">
        <v>109</v>
      </c>
      <c r="C86" s="238">
        <v>9761005</v>
      </c>
      <c r="D86" s="238" t="s">
        <v>215</v>
      </c>
      <c r="E86" s="239">
        <v>1</v>
      </c>
      <c r="F86" s="239"/>
      <c r="G86" s="240">
        <v>16.357536</v>
      </c>
      <c r="H86" s="240">
        <f t="shared" si="10"/>
        <v>17.993289600000001</v>
      </c>
      <c r="I86" s="240">
        <f t="shared" si="11"/>
        <v>16.357536</v>
      </c>
      <c r="J86" s="240">
        <f t="shared" si="12"/>
        <v>17.993289600000001</v>
      </c>
      <c r="K86" s="241"/>
      <c r="L86" s="241"/>
      <c r="M86" s="241" t="s">
        <v>372</v>
      </c>
      <c r="N86" s="241"/>
      <c r="O86" s="239"/>
      <c r="P86" s="241" t="s">
        <v>372</v>
      </c>
      <c r="Q86" s="239"/>
      <c r="R86" s="239"/>
      <c r="S86" s="242">
        <f>IFERROR(VLOOKUP(B86,'Customer Details'!$A$6:$C$13,3,FALSE),"")</f>
        <v>0</v>
      </c>
    </row>
    <row r="87" spans="1:19" s="243" customFormat="1" ht="12" customHeight="1" x14ac:dyDescent="0.25">
      <c r="A87" s="238">
        <v>9701051</v>
      </c>
      <c r="B87" s="239" t="s">
        <v>109</v>
      </c>
      <c r="C87" s="238">
        <v>9701051</v>
      </c>
      <c r="D87" s="238" t="s">
        <v>265</v>
      </c>
      <c r="E87" s="239">
        <v>1</v>
      </c>
      <c r="F87" s="239"/>
      <c r="G87" s="240">
        <v>7.6544880000000006</v>
      </c>
      <c r="H87" s="240">
        <f t="shared" si="10"/>
        <v>8.4199368000000021</v>
      </c>
      <c r="I87" s="240">
        <f t="shared" si="11"/>
        <v>7.6544880000000006</v>
      </c>
      <c r="J87" s="240">
        <f t="shared" si="12"/>
        <v>8.4199368000000021</v>
      </c>
      <c r="K87" s="241"/>
      <c r="L87" s="241"/>
      <c r="M87" s="241" t="s">
        <v>372</v>
      </c>
      <c r="N87" s="241"/>
      <c r="O87" s="239"/>
      <c r="P87" s="241" t="s">
        <v>372</v>
      </c>
      <c r="Q87" s="239"/>
      <c r="R87" s="239"/>
      <c r="S87" s="242">
        <f>IFERROR(VLOOKUP(B87,'Customer Details'!$A$6:$C$13,3,FALSE),"")</f>
        <v>0</v>
      </c>
    </row>
    <row r="88" spans="1:19" s="248" customFormat="1" ht="12" customHeight="1" x14ac:dyDescent="0.25">
      <c r="A88" s="257">
        <v>9912030</v>
      </c>
      <c r="B88" s="258" t="s">
        <v>109</v>
      </c>
      <c r="C88" s="257">
        <v>9912030</v>
      </c>
      <c r="D88" s="257" t="s">
        <v>338</v>
      </c>
      <c r="E88" s="258">
        <v>1</v>
      </c>
      <c r="F88" s="258" t="s">
        <v>540</v>
      </c>
      <c r="G88" s="259">
        <v>15.204120000000001</v>
      </c>
      <c r="H88" s="259">
        <f t="shared" si="10"/>
        <v>16.724532000000004</v>
      </c>
      <c r="I88" s="259">
        <f t="shared" si="11"/>
        <v>15.204120000000001</v>
      </c>
      <c r="J88" s="259">
        <f t="shared" si="12"/>
        <v>16.724532000000004</v>
      </c>
      <c r="K88" s="258"/>
      <c r="L88" s="258"/>
      <c r="M88" s="260" t="s">
        <v>372</v>
      </c>
      <c r="N88" s="258"/>
      <c r="O88" s="258"/>
      <c r="P88" s="260" t="s">
        <v>372</v>
      </c>
      <c r="Q88" s="258"/>
      <c r="R88" s="258"/>
      <c r="S88" s="181">
        <f>IFERROR(VLOOKUP(B88,'Customer Details'!$A$6:$C$13,3,FALSE),"")</f>
        <v>0</v>
      </c>
    </row>
    <row r="89" spans="1:19" s="248" customFormat="1" ht="12" customHeight="1" x14ac:dyDescent="0.25">
      <c r="A89" s="257">
        <v>9705341</v>
      </c>
      <c r="B89" s="258" t="s">
        <v>109</v>
      </c>
      <c r="C89" s="257">
        <v>9705341</v>
      </c>
      <c r="D89" s="257" t="s">
        <v>200</v>
      </c>
      <c r="E89" s="258">
        <v>1</v>
      </c>
      <c r="F89" s="258"/>
      <c r="G89" s="259">
        <v>7.6544880000000006</v>
      </c>
      <c r="H89" s="259">
        <f t="shared" si="10"/>
        <v>8.4199368000000021</v>
      </c>
      <c r="I89" s="259">
        <f t="shared" si="11"/>
        <v>7.6544880000000006</v>
      </c>
      <c r="J89" s="259">
        <f t="shared" si="12"/>
        <v>8.4199368000000021</v>
      </c>
      <c r="K89" s="258"/>
      <c r="L89" s="258"/>
      <c r="M89" s="260" t="s">
        <v>372</v>
      </c>
      <c r="N89" s="258"/>
      <c r="O89" s="258"/>
      <c r="P89" s="260" t="s">
        <v>372</v>
      </c>
      <c r="Q89" s="258"/>
      <c r="R89" s="258"/>
      <c r="S89" s="181">
        <f>IFERROR(VLOOKUP(B89,'Customer Details'!$A$6:$C$13,3,FALSE),"")</f>
        <v>0</v>
      </c>
    </row>
    <row r="90" spans="1:19" s="243" customFormat="1" ht="12" customHeight="1" x14ac:dyDescent="0.25">
      <c r="A90" s="238">
        <v>9761001</v>
      </c>
      <c r="B90" s="239" t="s">
        <v>109</v>
      </c>
      <c r="C90" s="238">
        <v>9761001</v>
      </c>
      <c r="D90" s="238" t="s">
        <v>199</v>
      </c>
      <c r="E90" s="239">
        <v>1</v>
      </c>
      <c r="F90" s="239"/>
      <c r="G90" s="240">
        <v>9.8564640000000008</v>
      </c>
      <c r="H90" s="240">
        <f t="shared" si="10"/>
        <v>10.842110400000001</v>
      </c>
      <c r="I90" s="240">
        <f t="shared" si="11"/>
        <v>9.8564640000000008</v>
      </c>
      <c r="J90" s="240">
        <f t="shared" si="12"/>
        <v>10.842110400000001</v>
      </c>
      <c r="K90" s="239"/>
      <c r="L90" s="239"/>
      <c r="M90" s="241" t="s">
        <v>372</v>
      </c>
      <c r="N90" s="239"/>
      <c r="O90" s="239"/>
      <c r="P90" s="241" t="s">
        <v>372</v>
      </c>
      <c r="Q90" s="239"/>
      <c r="R90" s="239"/>
      <c r="S90" s="242">
        <f>IFERROR(VLOOKUP(B90,'Customer Details'!$A$6:$C$13,3,FALSE),"")</f>
        <v>0</v>
      </c>
    </row>
    <row r="91" spans="1:19" s="243" customFormat="1" ht="12" customHeight="1" x14ac:dyDescent="0.25">
      <c r="A91" s="238">
        <v>9705341</v>
      </c>
      <c r="B91" s="239" t="s">
        <v>109</v>
      </c>
      <c r="C91" s="238">
        <v>9705341</v>
      </c>
      <c r="D91" s="238" t="s">
        <v>200</v>
      </c>
      <c r="E91" s="239">
        <v>1</v>
      </c>
      <c r="F91" s="239"/>
      <c r="G91" s="240">
        <v>7.6544880000000006</v>
      </c>
      <c r="H91" s="240">
        <f t="shared" si="10"/>
        <v>8.4199368000000021</v>
      </c>
      <c r="I91" s="240">
        <f t="shared" si="11"/>
        <v>7.6544880000000006</v>
      </c>
      <c r="J91" s="240">
        <f t="shared" si="12"/>
        <v>8.4199368000000021</v>
      </c>
      <c r="K91" s="239"/>
      <c r="L91" s="239"/>
      <c r="M91" s="241" t="s">
        <v>372</v>
      </c>
      <c r="N91" s="239"/>
      <c r="O91" s="239"/>
      <c r="P91" s="241" t="s">
        <v>372</v>
      </c>
      <c r="Q91" s="239"/>
      <c r="R91" s="239"/>
      <c r="S91" s="242">
        <f>IFERROR(VLOOKUP(B91,'Customer Details'!$A$6:$C$13,3,FALSE),"")</f>
        <v>0</v>
      </c>
    </row>
    <row r="92" spans="1:19" s="248" customFormat="1" ht="12" customHeight="1" x14ac:dyDescent="0.25">
      <c r="A92" s="257">
        <v>9761003</v>
      </c>
      <c r="B92" s="258" t="s">
        <v>109</v>
      </c>
      <c r="C92" s="257">
        <v>9761003</v>
      </c>
      <c r="D92" s="257" t="s">
        <v>218</v>
      </c>
      <c r="E92" s="258">
        <v>1</v>
      </c>
      <c r="F92" s="258"/>
      <c r="G92" s="259">
        <v>9.8564640000000008</v>
      </c>
      <c r="H92" s="259">
        <f t="shared" si="10"/>
        <v>10.842110400000001</v>
      </c>
      <c r="I92" s="259">
        <f t="shared" si="11"/>
        <v>9.8564640000000008</v>
      </c>
      <c r="J92" s="259">
        <f t="shared" si="12"/>
        <v>10.842110400000001</v>
      </c>
      <c r="K92" s="258"/>
      <c r="L92" s="258"/>
      <c r="M92" s="260" t="s">
        <v>372</v>
      </c>
      <c r="N92" s="258"/>
      <c r="O92" s="258"/>
      <c r="P92" s="260" t="s">
        <v>372</v>
      </c>
      <c r="Q92" s="258"/>
      <c r="R92" s="258"/>
      <c r="S92" s="181">
        <f>IFERROR(VLOOKUP(B92,'Customer Details'!$A$6:$C$13,3,FALSE),"")</f>
        <v>0</v>
      </c>
    </row>
    <row r="93" spans="1:19" s="248" customFormat="1" ht="12" customHeight="1" x14ac:dyDescent="0.25">
      <c r="A93" s="257">
        <v>9707641</v>
      </c>
      <c r="B93" s="258" t="s">
        <v>109</v>
      </c>
      <c r="C93" s="257">
        <v>9707641</v>
      </c>
      <c r="D93" s="257" t="s">
        <v>217</v>
      </c>
      <c r="E93" s="258">
        <v>1</v>
      </c>
      <c r="F93" s="258"/>
      <c r="G93" s="259">
        <v>5.4525120000000005</v>
      </c>
      <c r="H93" s="259">
        <f t="shared" si="10"/>
        <v>5.9977632000000014</v>
      </c>
      <c r="I93" s="259">
        <f t="shared" si="11"/>
        <v>5.4525120000000005</v>
      </c>
      <c r="J93" s="259">
        <f t="shared" si="12"/>
        <v>5.9977632000000014</v>
      </c>
      <c r="K93" s="258"/>
      <c r="L93" s="258"/>
      <c r="M93" s="260" t="s">
        <v>372</v>
      </c>
      <c r="N93" s="258"/>
      <c r="O93" s="258"/>
      <c r="P93" s="260" t="s">
        <v>372</v>
      </c>
      <c r="Q93" s="258"/>
      <c r="R93" s="258"/>
      <c r="S93" s="181">
        <f>IFERROR(VLOOKUP(B93,'Customer Details'!$A$6:$C$13,3,FALSE),"")</f>
        <v>0</v>
      </c>
    </row>
    <row r="94" spans="1:19" s="243" customFormat="1" ht="12" customHeight="1" x14ac:dyDescent="0.25">
      <c r="A94" s="238">
        <v>9420300</v>
      </c>
      <c r="B94" s="239" t="s">
        <v>109</v>
      </c>
      <c r="C94" s="238">
        <v>9420300</v>
      </c>
      <c r="D94" s="238" t="s">
        <v>216</v>
      </c>
      <c r="E94" s="239">
        <v>1</v>
      </c>
      <c r="F94" s="239"/>
      <c r="G94" s="240">
        <v>18.454656</v>
      </c>
      <c r="H94" s="240">
        <f t="shared" si="10"/>
        <v>20.300121600000001</v>
      </c>
      <c r="I94" s="240">
        <f t="shared" si="11"/>
        <v>18.454656</v>
      </c>
      <c r="J94" s="240">
        <f t="shared" si="12"/>
        <v>20.300121600000001</v>
      </c>
      <c r="K94" s="239"/>
      <c r="L94" s="239"/>
      <c r="M94" s="241" t="s">
        <v>372</v>
      </c>
      <c r="N94" s="239"/>
      <c r="O94" s="239"/>
      <c r="P94" s="241" t="s">
        <v>372</v>
      </c>
      <c r="Q94" s="239"/>
      <c r="R94" s="239"/>
      <c r="S94" s="242">
        <f>IFERROR(VLOOKUP(B94,'Customer Details'!$A$6:$C$13,3,FALSE),"")</f>
        <v>0</v>
      </c>
    </row>
    <row r="95" spans="1:19" s="266" customFormat="1" ht="12" customHeight="1" x14ac:dyDescent="0.25">
      <c r="A95" s="238">
        <v>9690085</v>
      </c>
      <c r="B95" s="239" t="s">
        <v>109</v>
      </c>
      <c r="C95" s="238">
        <v>9690085</v>
      </c>
      <c r="D95" s="238" t="s">
        <v>123</v>
      </c>
      <c r="E95" s="239">
        <v>1</v>
      </c>
      <c r="F95" s="239" t="s">
        <v>539</v>
      </c>
      <c r="G95" s="240">
        <v>7.6544880000000006</v>
      </c>
      <c r="H95" s="240">
        <f t="shared" si="10"/>
        <v>8.4199368000000021</v>
      </c>
      <c r="I95" s="240">
        <f t="shared" si="11"/>
        <v>7.6544880000000006</v>
      </c>
      <c r="J95" s="240">
        <f t="shared" si="12"/>
        <v>8.4199368000000021</v>
      </c>
      <c r="K95" s="239"/>
      <c r="L95" s="239"/>
      <c r="M95" s="241" t="s">
        <v>372</v>
      </c>
      <c r="N95" s="239"/>
      <c r="O95" s="239"/>
      <c r="P95" s="241" t="s">
        <v>372</v>
      </c>
      <c r="Q95" s="239"/>
      <c r="R95" s="239"/>
      <c r="S95" s="242">
        <f>IFERROR(VLOOKUP(B95,'Customer Details'!$A$6:$C$13,3,FALSE),"")</f>
        <v>0</v>
      </c>
    </row>
    <row r="96" spans="1:19" s="248" customFormat="1" ht="12" customHeight="1" x14ac:dyDescent="0.25">
      <c r="A96" s="257">
        <v>9420304</v>
      </c>
      <c r="B96" s="258" t="s">
        <v>109</v>
      </c>
      <c r="C96" s="257">
        <v>9420304</v>
      </c>
      <c r="D96" s="257" t="s">
        <v>274</v>
      </c>
      <c r="E96" s="258">
        <v>1</v>
      </c>
      <c r="F96" s="258" t="s">
        <v>539</v>
      </c>
      <c r="G96" s="259">
        <v>70.568088000000003</v>
      </c>
      <c r="H96" s="259">
        <f t="shared" si="10"/>
        <v>77.624896800000016</v>
      </c>
      <c r="I96" s="259">
        <f t="shared" si="11"/>
        <v>70.568088000000003</v>
      </c>
      <c r="J96" s="259">
        <f t="shared" si="12"/>
        <v>77.624896800000016</v>
      </c>
      <c r="K96" s="260"/>
      <c r="L96" s="260"/>
      <c r="M96" s="260"/>
      <c r="N96" s="260"/>
      <c r="O96" s="258"/>
      <c r="P96" s="260"/>
      <c r="Q96" s="260" t="s">
        <v>372</v>
      </c>
      <c r="R96" s="258"/>
      <c r="S96" s="181">
        <f>IFERROR(VLOOKUP(B96,'Customer Details'!$A$6:$C$13,3,FALSE),"")</f>
        <v>0</v>
      </c>
    </row>
    <row r="97" spans="1:19" s="248" customFormat="1" ht="12" customHeight="1" x14ac:dyDescent="0.25">
      <c r="A97" s="257">
        <v>9420370</v>
      </c>
      <c r="B97" s="258" t="s">
        <v>109</v>
      </c>
      <c r="C97" s="257">
        <v>9420370</v>
      </c>
      <c r="D97" s="257" t="s">
        <v>273</v>
      </c>
      <c r="E97" s="258">
        <v>1</v>
      </c>
      <c r="F97" s="258" t="s">
        <v>539</v>
      </c>
      <c r="G97" s="259">
        <v>18.454656</v>
      </c>
      <c r="H97" s="259">
        <f t="shared" si="10"/>
        <v>20.300121600000001</v>
      </c>
      <c r="I97" s="259">
        <f t="shared" si="11"/>
        <v>18.454656</v>
      </c>
      <c r="J97" s="259">
        <f t="shared" si="12"/>
        <v>20.300121600000001</v>
      </c>
      <c r="K97" s="260"/>
      <c r="L97" s="260"/>
      <c r="M97" s="260"/>
      <c r="N97" s="260"/>
      <c r="O97" s="258"/>
      <c r="P97" s="260"/>
      <c r="Q97" s="260" t="s">
        <v>372</v>
      </c>
      <c r="R97" s="258"/>
      <c r="S97" s="181">
        <f>IFERROR(VLOOKUP(B97,'Customer Details'!$A$6:$C$13,3,FALSE),"")</f>
        <v>0</v>
      </c>
    </row>
    <row r="98" spans="1:19" s="227" customFormat="1" ht="24" customHeight="1" x14ac:dyDescent="0.25">
      <c r="A98" s="218"/>
      <c r="B98" s="217"/>
      <c r="C98" s="218" t="s">
        <v>19</v>
      </c>
      <c r="D98" s="219"/>
      <c r="E98" s="220"/>
      <c r="F98" s="220"/>
      <c r="G98" s="267"/>
      <c r="H98" s="267"/>
      <c r="I98" s="268"/>
      <c r="J98" s="267"/>
      <c r="K98" s="224"/>
      <c r="L98" s="224"/>
      <c r="M98" s="224"/>
      <c r="N98" s="224"/>
      <c r="O98" s="224"/>
      <c r="P98" s="224"/>
      <c r="Q98" s="224"/>
      <c r="R98" s="225"/>
      <c r="S98" s="269"/>
    </row>
    <row r="99" spans="1:19" s="228" customFormat="1" ht="18.5" x14ac:dyDescent="0.25">
      <c r="A99" s="230"/>
      <c r="B99" s="229"/>
      <c r="C99" s="230" t="s">
        <v>27</v>
      </c>
      <c r="D99" s="231"/>
      <c r="E99" s="232"/>
      <c r="F99" s="232"/>
      <c r="G99" s="233"/>
      <c r="H99" s="233"/>
      <c r="I99" s="234"/>
      <c r="J99" s="233"/>
      <c r="K99" s="235"/>
      <c r="L99" s="235"/>
      <c r="M99" s="235"/>
      <c r="N99" s="235"/>
      <c r="O99" s="235"/>
      <c r="P99" s="235"/>
      <c r="Q99" s="235"/>
      <c r="R99" s="236"/>
      <c r="S99" s="254" t="str">
        <f>IFERROR(VLOOKUP(B99,'Customer Details'!$A$6:$C$13,3,FALSE),"")</f>
        <v/>
      </c>
    </row>
    <row r="100" spans="1:19" s="248" customFormat="1" ht="12" customHeight="1" x14ac:dyDescent="0.25">
      <c r="A100" s="257">
        <v>9500683</v>
      </c>
      <c r="B100" s="258" t="s">
        <v>109</v>
      </c>
      <c r="C100" s="257">
        <v>9500683</v>
      </c>
      <c r="D100" s="257" t="s">
        <v>250</v>
      </c>
      <c r="E100" s="258">
        <v>1</v>
      </c>
      <c r="F100" s="258" t="s">
        <v>539</v>
      </c>
      <c r="G100" s="259">
        <v>27.157703999999999</v>
      </c>
      <c r="H100" s="259">
        <f t="shared" ref="H100:H104" si="13">G100*1.1</f>
        <v>29.873474400000003</v>
      </c>
      <c r="I100" s="259">
        <f t="shared" ref="I100:I104" si="14">IFERROR(G100*(1-S100),"")</f>
        <v>27.157703999999999</v>
      </c>
      <c r="J100" s="259">
        <f t="shared" si="12"/>
        <v>29.873474400000003</v>
      </c>
      <c r="K100" s="260" t="s">
        <v>372</v>
      </c>
      <c r="L100" s="260" t="s">
        <v>372</v>
      </c>
      <c r="M100" s="258"/>
      <c r="N100" s="258"/>
      <c r="O100" s="258"/>
      <c r="P100" s="258"/>
      <c r="Q100" s="258"/>
      <c r="R100" s="258"/>
      <c r="S100" s="181">
        <f>IFERROR(VLOOKUP(B100,'Customer Details'!$A$6:$C$13,3,FALSE),"")</f>
        <v>0</v>
      </c>
    </row>
    <row r="101" spans="1:19" s="248" customFormat="1" ht="12" customHeight="1" x14ac:dyDescent="0.25">
      <c r="A101" s="257">
        <v>9147334</v>
      </c>
      <c r="B101" s="258" t="s">
        <v>109</v>
      </c>
      <c r="C101" s="257">
        <v>9147334</v>
      </c>
      <c r="D101" s="257" t="s">
        <v>45</v>
      </c>
      <c r="E101" s="258">
        <v>1</v>
      </c>
      <c r="F101" s="258"/>
      <c r="G101" s="259">
        <v>10.905024000000001</v>
      </c>
      <c r="H101" s="259">
        <f t="shared" si="13"/>
        <v>11.995526400000003</v>
      </c>
      <c r="I101" s="259">
        <f t="shared" si="14"/>
        <v>10.905024000000001</v>
      </c>
      <c r="J101" s="259">
        <f t="shared" si="12"/>
        <v>11.995526400000003</v>
      </c>
      <c r="K101" s="260" t="s">
        <v>372</v>
      </c>
      <c r="L101" s="260" t="s">
        <v>372</v>
      </c>
      <c r="M101" s="258"/>
      <c r="N101" s="258"/>
      <c r="O101" s="258"/>
      <c r="P101" s="258"/>
      <c r="Q101" s="258"/>
      <c r="R101" s="258"/>
      <c r="S101" s="181">
        <f>IFERROR(VLOOKUP(B101,'Customer Details'!$A$6:$C$13,3,FALSE),"")</f>
        <v>0</v>
      </c>
    </row>
    <row r="102" spans="1:19" s="248" customFormat="1" ht="12" customHeight="1" x14ac:dyDescent="0.25">
      <c r="A102" s="257">
        <v>9410665</v>
      </c>
      <c r="B102" s="258" t="s">
        <v>109</v>
      </c>
      <c r="C102" s="257">
        <v>9410665</v>
      </c>
      <c r="D102" s="257" t="s">
        <v>182</v>
      </c>
      <c r="E102" s="258">
        <v>1</v>
      </c>
      <c r="F102" s="258" t="s">
        <v>539</v>
      </c>
      <c r="G102" s="259">
        <v>26.109144000000001</v>
      </c>
      <c r="H102" s="259">
        <f t="shared" si="13"/>
        <v>28.720058400000003</v>
      </c>
      <c r="I102" s="259">
        <f t="shared" si="14"/>
        <v>26.109144000000001</v>
      </c>
      <c r="J102" s="259">
        <f t="shared" si="12"/>
        <v>28.720058400000003</v>
      </c>
      <c r="K102" s="260" t="s">
        <v>372</v>
      </c>
      <c r="L102" s="260" t="s">
        <v>372</v>
      </c>
      <c r="M102" s="258"/>
      <c r="N102" s="258"/>
      <c r="O102" s="258"/>
      <c r="P102" s="258"/>
      <c r="Q102" s="258"/>
      <c r="R102" s="258"/>
      <c r="S102" s="181">
        <f>IFERROR(VLOOKUP(B102,'Customer Details'!$A$6:$C$13,3,FALSE),"")</f>
        <v>0</v>
      </c>
    </row>
    <row r="103" spans="1:19" s="248" customFormat="1" ht="12" customHeight="1" x14ac:dyDescent="0.25">
      <c r="A103" s="257">
        <v>9017583</v>
      </c>
      <c r="B103" s="258" t="s">
        <v>444</v>
      </c>
      <c r="C103" s="257">
        <v>9017583</v>
      </c>
      <c r="D103" s="257" t="s">
        <v>346</v>
      </c>
      <c r="E103" s="258">
        <v>5</v>
      </c>
      <c r="F103" s="258"/>
      <c r="G103" s="259">
        <v>3.3553920000000002</v>
      </c>
      <c r="H103" s="259">
        <f t="shared" si="13"/>
        <v>3.6909312000000005</v>
      </c>
      <c r="I103" s="259">
        <f t="shared" si="14"/>
        <v>3.3553920000000002</v>
      </c>
      <c r="J103" s="259">
        <f t="shared" si="12"/>
        <v>3.6909312000000005</v>
      </c>
      <c r="K103" s="260" t="s">
        <v>372</v>
      </c>
      <c r="L103" s="260" t="s">
        <v>372</v>
      </c>
      <c r="M103" s="258"/>
      <c r="N103" s="258"/>
      <c r="O103" s="258"/>
      <c r="P103" s="258"/>
      <c r="Q103" s="258"/>
      <c r="R103" s="258"/>
      <c r="S103" s="181">
        <f>IFERROR(VLOOKUP(B103,'Customer Details'!$A$6:$C$13,3,FALSE),"")</f>
        <v>0</v>
      </c>
    </row>
    <row r="104" spans="1:19" s="270" customFormat="1" ht="12" customHeight="1" x14ac:dyDescent="0.25">
      <c r="A104" s="257">
        <v>9500736</v>
      </c>
      <c r="B104" s="258" t="s">
        <v>109</v>
      </c>
      <c r="C104" s="257">
        <v>9500736</v>
      </c>
      <c r="D104" s="257" t="s">
        <v>396</v>
      </c>
      <c r="E104" s="258">
        <v>1</v>
      </c>
      <c r="F104" s="258"/>
      <c r="G104" s="259">
        <v>7.6544880000000006</v>
      </c>
      <c r="H104" s="259">
        <f t="shared" si="13"/>
        <v>8.4199368000000021</v>
      </c>
      <c r="I104" s="259">
        <f t="shared" si="14"/>
        <v>7.6544880000000006</v>
      </c>
      <c r="J104" s="259">
        <f t="shared" si="12"/>
        <v>8.4199368000000021</v>
      </c>
      <c r="K104" s="258"/>
      <c r="L104" s="260" t="s">
        <v>372</v>
      </c>
      <c r="M104" s="258"/>
      <c r="N104" s="258"/>
      <c r="O104" s="258"/>
      <c r="P104" s="258"/>
      <c r="Q104" s="258"/>
      <c r="R104" s="258"/>
      <c r="S104" s="181">
        <f>IFERROR(VLOOKUP(B104,'Customer Details'!$A$6:$C$13,3,FALSE),"")</f>
        <v>0</v>
      </c>
    </row>
    <row r="105" spans="1:19" s="228" customFormat="1" ht="24" customHeight="1" x14ac:dyDescent="0.25">
      <c r="A105" s="230"/>
      <c r="B105" s="229"/>
      <c r="C105" s="230" t="s">
        <v>490</v>
      </c>
      <c r="D105" s="231"/>
      <c r="E105" s="232"/>
      <c r="F105" s="232"/>
      <c r="G105" s="233"/>
      <c r="H105" s="233"/>
      <c r="I105" s="234"/>
      <c r="J105" s="233"/>
      <c r="K105" s="235"/>
      <c r="L105" s="235"/>
      <c r="M105" s="235"/>
      <c r="N105" s="235"/>
      <c r="O105" s="235"/>
      <c r="P105" s="235"/>
      <c r="Q105" s="235"/>
      <c r="R105" s="236"/>
      <c r="S105" s="271" t="str">
        <f>IFERROR(VLOOKUP(B105,'Customer Details'!$A$6:$C$13,3,FALSE),"")</f>
        <v/>
      </c>
    </row>
    <row r="106" spans="1:19" s="248" customFormat="1" ht="12" customHeight="1" x14ac:dyDescent="0.25">
      <c r="A106" s="244">
        <v>9013763</v>
      </c>
      <c r="B106" s="245" t="s">
        <v>109</v>
      </c>
      <c r="C106" s="244">
        <v>9013763</v>
      </c>
      <c r="D106" s="244" t="s">
        <v>119</v>
      </c>
      <c r="E106" s="245">
        <v>1</v>
      </c>
      <c r="F106" s="245"/>
      <c r="G106" s="246">
        <v>13.106999999999999</v>
      </c>
      <c r="H106" s="246">
        <f t="shared" ref="H106:H107" si="15">G106*1.1</f>
        <v>14.4177</v>
      </c>
      <c r="I106" s="246">
        <f t="shared" ref="I106:I107" si="16">IFERROR(G106*(1-S106),"")</f>
        <v>13.106999999999999</v>
      </c>
      <c r="J106" s="246">
        <f t="shared" si="12"/>
        <v>14.4177</v>
      </c>
      <c r="K106" s="247" t="s">
        <v>372</v>
      </c>
      <c r="L106" s="247" t="s">
        <v>372</v>
      </c>
      <c r="M106" s="245"/>
      <c r="N106" s="245"/>
      <c r="O106" s="245"/>
      <c r="P106" s="245"/>
      <c r="Q106" s="247" t="s">
        <v>372</v>
      </c>
      <c r="R106" s="245"/>
      <c r="S106" s="181">
        <f>IFERROR(VLOOKUP(B106,'Customer Details'!$A$6:$C$13,3,FALSE),"")</f>
        <v>0</v>
      </c>
    </row>
    <row r="107" spans="1:19" s="248" customFormat="1" ht="12" customHeight="1" x14ac:dyDescent="0.25">
      <c r="A107" s="244">
        <v>9500659</v>
      </c>
      <c r="B107" s="245" t="s">
        <v>109</v>
      </c>
      <c r="C107" s="244">
        <v>9500659</v>
      </c>
      <c r="D107" s="244" t="s">
        <v>118</v>
      </c>
      <c r="E107" s="245">
        <v>1</v>
      </c>
      <c r="F107" s="245"/>
      <c r="G107" s="246">
        <v>10.905024000000001</v>
      </c>
      <c r="H107" s="246">
        <f t="shared" si="15"/>
        <v>11.995526400000003</v>
      </c>
      <c r="I107" s="246">
        <f t="shared" si="16"/>
        <v>10.905024000000001</v>
      </c>
      <c r="J107" s="246">
        <f t="shared" si="12"/>
        <v>11.995526400000003</v>
      </c>
      <c r="K107" s="247" t="s">
        <v>372</v>
      </c>
      <c r="L107" s="247" t="s">
        <v>372</v>
      </c>
      <c r="M107" s="245"/>
      <c r="N107" s="245"/>
      <c r="O107" s="245"/>
      <c r="P107" s="245"/>
      <c r="Q107" s="247" t="s">
        <v>372</v>
      </c>
      <c r="R107" s="245"/>
      <c r="S107" s="181">
        <f>IFERROR(VLOOKUP(B107,'Customer Details'!$A$6:$C$13,3,FALSE),"")</f>
        <v>0</v>
      </c>
    </row>
    <row r="108" spans="1:19" s="228" customFormat="1" ht="11.5" customHeight="1" x14ac:dyDescent="0.25">
      <c r="A108" s="230"/>
      <c r="B108" s="229"/>
      <c r="C108" s="230" t="s">
        <v>21</v>
      </c>
      <c r="D108" s="231"/>
      <c r="E108" s="232"/>
      <c r="F108" s="232"/>
      <c r="G108" s="233"/>
      <c r="H108" s="233"/>
      <c r="I108" s="234"/>
      <c r="J108" s="233"/>
      <c r="K108" s="235"/>
      <c r="L108" s="235"/>
      <c r="M108" s="235"/>
      <c r="N108" s="235"/>
      <c r="O108" s="235"/>
      <c r="P108" s="235"/>
      <c r="Q108" s="235"/>
      <c r="R108" s="236"/>
      <c r="S108" s="254" t="str">
        <f>IFERROR(VLOOKUP(B108,'Customer Details'!$A$6:$C$13,3,FALSE),"")</f>
        <v/>
      </c>
    </row>
    <row r="109" spans="1:19" s="248" customFormat="1" ht="12" customHeight="1" x14ac:dyDescent="0.25">
      <c r="A109" s="257">
        <v>9410651</v>
      </c>
      <c r="B109" s="258" t="s">
        <v>109</v>
      </c>
      <c r="C109" s="257">
        <v>9410651</v>
      </c>
      <c r="D109" s="257" t="s">
        <v>202</v>
      </c>
      <c r="E109" s="258">
        <v>1</v>
      </c>
      <c r="F109" s="258" t="s">
        <v>539</v>
      </c>
      <c r="G109" s="259">
        <v>28.311119999999999</v>
      </c>
      <c r="H109" s="259">
        <f t="shared" ref="H109:H122" si="17">G109*1.1</f>
        <v>31.142232</v>
      </c>
      <c r="I109" s="259">
        <f t="shared" ref="I109:I122" si="18">IFERROR(G109*(1-S109),"")</f>
        <v>28.311119999999999</v>
      </c>
      <c r="J109" s="259">
        <f t="shared" si="12"/>
        <v>31.142232</v>
      </c>
      <c r="K109" s="260" t="s">
        <v>372</v>
      </c>
      <c r="L109" s="260" t="s">
        <v>372</v>
      </c>
      <c r="M109" s="258"/>
      <c r="N109" s="260" t="s">
        <v>372</v>
      </c>
      <c r="O109" s="258"/>
      <c r="P109" s="258"/>
      <c r="Q109" s="258"/>
      <c r="R109" s="258"/>
      <c r="S109" s="181">
        <f>IFERROR(VLOOKUP(B109,'Customer Details'!$A$6:$C$13,3,FALSE),"")</f>
        <v>0</v>
      </c>
    </row>
    <row r="110" spans="1:19" s="248" customFormat="1" ht="12" customHeight="1" x14ac:dyDescent="0.25">
      <c r="A110" s="257">
        <v>9910013</v>
      </c>
      <c r="B110" s="258" t="s">
        <v>109</v>
      </c>
      <c r="C110" s="257">
        <v>9910013</v>
      </c>
      <c r="D110" s="257" t="s">
        <v>205</v>
      </c>
      <c r="E110" s="258">
        <v>1</v>
      </c>
      <c r="F110" s="258"/>
      <c r="G110" s="259">
        <v>17.406096000000002</v>
      </c>
      <c r="H110" s="259">
        <f t="shared" si="17"/>
        <v>19.146705600000004</v>
      </c>
      <c r="I110" s="259">
        <f t="shared" si="18"/>
        <v>17.406096000000002</v>
      </c>
      <c r="J110" s="259">
        <f t="shared" si="12"/>
        <v>19.146705600000004</v>
      </c>
      <c r="K110" s="260" t="s">
        <v>372</v>
      </c>
      <c r="L110" s="258"/>
      <c r="M110" s="258"/>
      <c r="N110" s="260" t="s">
        <v>372</v>
      </c>
      <c r="O110" s="258"/>
      <c r="P110" s="258"/>
      <c r="Q110" s="258"/>
      <c r="R110" s="258"/>
      <c r="S110" s="181">
        <f>IFERROR(VLOOKUP(B110,'Customer Details'!$A$6:$C$13,3,FALSE),"")</f>
        <v>0</v>
      </c>
    </row>
    <row r="111" spans="1:19" s="248" customFormat="1" ht="12" customHeight="1" x14ac:dyDescent="0.25">
      <c r="A111" s="257">
        <v>9670013</v>
      </c>
      <c r="B111" s="258" t="s">
        <v>109</v>
      </c>
      <c r="C111" s="257">
        <v>9670013</v>
      </c>
      <c r="D111" s="257" t="s">
        <v>438</v>
      </c>
      <c r="E111" s="258">
        <v>1</v>
      </c>
      <c r="F111" s="258" t="s">
        <v>539</v>
      </c>
      <c r="G111" s="259">
        <v>28.311119999999999</v>
      </c>
      <c r="H111" s="259">
        <f t="shared" si="17"/>
        <v>31.142232</v>
      </c>
      <c r="I111" s="259">
        <f t="shared" si="18"/>
        <v>28.311119999999999</v>
      </c>
      <c r="J111" s="259">
        <f t="shared" si="12"/>
        <v>31.142232</v>
      </c>
      <c r="K111" s="260" t="s">
        <v>372</v>
      </c>
      <c r="L111" s="260" t="s">
        <v>372</v>
      </c>
      <c r="M111" s="260" t="s">
        <v>372</v>
      </c>
      <c r="N111" s="260" t="s">
        <v>372</v>
      </c>
      <c r="O111" s="258"/>
      <c r="P111" s="260"/>
      <c r="Q111" s="260" t="s">
        <v>372</v>
      </c>
      <c r="R111" s="258"/>
      <c r="S111" s="181">
        <f>IFERROR(VLOOKUP(B111,'Customer Details'!$A$6:$C$13,3,FALSE),"")</f>
        <v>0</v>
      </c>
    </row>
    <row r="112" spans="1:19" s="248" customFormat="1" ht="12" customHeight="1" x14ac:dyDescent="0.25">
      <c r="A112" s="257">
        <v>9910000</v>
      </c>
      <c r="B112" s="258" t="s">
        <v>109</v>
      </c>
      <c r="C112" s="257">
        <v>9910000</v>
      </c>
      <c r="D112" s="257" t="s">
        <v>691</v>
      </c>
      <c r="E112" s="258">
        <v>1</v>
      </c>
      <c r="F112" s="258"/>
      <c r="G112" s="259">
        <v>14.155559999999999</v>
      </c>
      <c r="H112" s="259">
        <f t="shared" si="17"/>
        <v>15.571116</v>
      </c>
      <c r="I112" s="259">
        <f t="shared" si="18"/>
        <v>14.155559999999999</v>
      </c>
      <c r="J112" s="259">
        <f t="shared" si="12"/>
        <v>15.571116</v>
      </c>
      <c r="K112" s="260"/>
      <c r="L112" s="258"/>
      <c r="M112" s="260" t="s">
        <v>372</v>
      </c>
      <c r="N112" s="260" t="s">
        <v>372</v>
      </c>
      <c r="O112" s="258"/>
      <c r="P112" s="258"/>
      <c r="Q112" s="260" t="s">
        <v>372</v>
      </c>
      <c r="R112" s="258"/>
      <c r="S112" s="181">
        <f>IFERROR(VLOOKUP(B112,'Customer Details'!$A$6:$C$13,3,FALSE),"")</f>
        <v>0</v>
      </c>
    </row>
    <row r="113" spans="1:19" s="248" customFormat="1" ht="12" customHeight="1" x14ac:dyDescent="0.25">
      <c r="A113" s="257">
        <v>9910001</v>
      </c>
      <c r="B113" s="258" t="s">
        <v>109</v>
      </c>
      <c r="C113" s="257">
        <v>9910001</v>
      </c>
      <c r="D113" s="257" t="s">
        <v>692</v>
      </c>
      <c r="E113" s="258">
        <v>1</v>
      </c>
      <c r="F113" s="258"/>
      <c r="G113" s="259">
        <v>18.454656</v>
      </c>
      <c r="H113" s="259">
        <f t="shared" si="17"/>
        <v>20.300121600000001</v>
      </c>
      <c r="I113" s="259">
        <f t="shared" si="18"/>
        <v>18.454656</v>
      </c>
      <c r="J113" s="259">
        <f t="shared" si="12"/>
        <v>20.300121600000001</v>
      </c>
      <c r="K113" s="260"/>
      <c r="L113" s="258"/>
      <c r="M113" s="260" t="s">
        <v>372</v>
      </c>
      <c r="N113" s="260" t="s">
        <v>372</v>
      </c>
      <c r="O113" s="258"/>
      <c r="P113" s="258"/>
      <c r="Q113" s="260" t="s">
        <v>372</v>
      </c>
      <c r="R113" s="258"/>
      <c r="S113" s="181">
        <f>IFERROR(VLOOKUP(B113,'Customer Details'!$A$6:$C$13,3,FALSE),"")</f>
        <v>0</v>
      </c>
    </row>
    <row r="114" spans="1:19" s="248" customFormat="1" ht="12" customHeight="1" x14ac:dyDescent="0.25">
      <c r="A114" s="257">
        <v>9410665</v>
      </c>
      <c r="B114" s="258" t="s">
        <v>109</v>
      </c>
      <c r="C114" s="257">
        <v>9410665</v>
      </c>
      <c r="D114" s="257" t="s">
        <v>203</v>
      </c>
      <c r="E114" s="258">
        <v>1</v>
      </c>
      <c r="F114" s="258" t="s">
        <v>539</v>
      </c>
      <c r="G114" s="259">
        <v>26.109144000000001</v>
      </c>
      <c r="H114" s="259">
        <f t="shared" si="17"/>
        <v>28.720058400000003</v>
      </c>
      <c r="I114" s="259">
        <f t="shared" si="18"/>
        <v>26.109144000000001</v>
      </c>
      <c r="J114" s="259">
        <f t="shared" si="12"/>
        <v>28.720058400000003</v>
      </c>
      <c r="K114" s="260" t="s">
        <v>372</v>
      </c>
      <c r="L114" s="258"/>
      <c r="M114" s="258"/>
      <c r="N114" s="260" t="s">
        <v>372</v>
      </c>
      <c r="O114" s="258"/>
      <c r="P114" s="258"/>
      <c r="Q114" s="258"/>
      <c r="R114" s="258"/>
      <c r="S114" s="181">
        <f>IFERROR(VLOOKUP(B114,'Customer Details'!$A$6:$C$13,3,FALSE),"")</f>
        <v>0</v>
      </c>
    </row>
    <row r="115" spans="1:19" s="248" customFormat="1" ht="12" customHeight="1" x14ac:dyDescent="0.25">
      <c r="A115" s="257">
        <v>9137029</v>
      </c>
      <c r="B115" s="258" t="s">
        <v>109</v>
      </c>
      <c r="C115" s="257">
        <v>9137029</v>
      </c>
      <c r="D115" s="257" t="s">
        <v>153</v>
      </c>
      <c r="E115" s="258">
        <v>1</v>
      </c>
      <c r="F115" s="258" t="s">
        <v>539</v>
      </c>
      <c r="G115" s="259">
        <v>10.905024000000001</v>
      </c>
      <c r="H115" s="259">
        <f t="shared" si="17"/>
        <v>11.995526400000003</v>
      </c>
      <c r="I115" s="259">
        <f t="shared" si="18"/>
        <v>10.905024000000001</v>
      </c>
      <c r="J115" s="259">
        <f t="shared" si="12"/>
        <v>11.995526400000003</v>
      </c>
      <c r="K115" s="260" t="s">
        <v>372</v>
      </c>
      <c r="L115" s="258"/>
      <c r="M115" s="258"/>
      <c r="N115" s="260" t="s">
        <v>372</v>
      </c>
      <c r="O115" s="258"/>
      <c r="P115" s="258"/>
      <c r="Q115" s="258"/>
      <c r="R115" s="258"/>
      <c r="S115" s="181">
        <f>IFERROR(VLOOKUP(B115,'Customer Details'!$A$6:$C$13,3,FALSE),"")</f>
        <v>0</v>
      </c>
    </row>
    <row r="116" spans="1:19" s="248" customFormat="1" ht="12" customHeight="1" x14ac:dyDescent="0.25">
      <c r="A116" s="257">
        <v>9206033</v>
      </c>
      <c r="B116" s="258" t="s">
        <v>109</v>
      </c>
      <c r="C116" s="257">
        <v>9206033</v>
      </c>
      <c r="D116" s="257" t="s">
        <v>439</v>
      </c>
      <c r="E116" s="258">
        <v>1</v>
      </c>
      <c r="F116" s="258"/>
      <c r="G116" s="259">
        <v>5.4525120000000005</v>
      </c>
      <c r="H116" s="259">
        <f t="shared" si="17"/>
        <v>5.9977632000000014</v>
      </c>
      <c r="I116" s="259">
        <f t="shared" si="18"/>
        <v>5.4525120000000005</v>
      </c>
      <c r="J116" s="259">
        <f t="shared" si="12"/>
        <v>5.9977632000000014</v>
      </c>
      <c r="K116" s="260" t="s">
        <v>372</v>
      </c>
      <c r="L116" s="260" t="s">
        <v>372</v>
      </c>
      <c r="M116" s="260" t="s">
        <v>372</v>
      </c>
      <c r="N116" s="260" t="s">
        <v>372</v>
      </c>
      <c r="O116" s="258"/>
      <c r="P116" s="260" t="s">
        <v>372</v>
      </c>
      <c r="Q116" s="260" t="s">
        <v>372</v>
      </c>
      <c r="R116" s="258"/>
      <c r="S116" s="181">
        <f>IFERROR(VLOOKUP(B116,'Customer Details'!$A$6:$C$13,3,FALSE),"")</f>
        <v>0</v>
      </c>
    </row>
    <row r="117" spans="1:19" s="248" customFormat="1" ht="12" customHeight="1" x14ac:dyDescent="0.25">
      <c r="A117" s="257">
        <v>9910002</v>
      </c>
      <c r="B117" s="258" t="s">
        <v>109</v>
      </c>
      <c r="C117" s="257">
        <v>9910002</v>
      </c>
      <c r="D117" s="257" t="s">
        <v>48</v>
      </c>
      <c r="E117" s="258">
        <v>1</v>
      </c>
      <c r="F117" s="258"/>
      <c r="G117" s="259">
        <v>5.4525120000000005</v>
      </c>
      <c r="H117" s="259">
        <f t="shared" si="17"/>
        <v>5.9977632000000014</v>
      </c>
      <c r="I117" s="259">
        <f t="shared" si="18"/>
        <v>5.4525120000000005</v>
      </c>
      <c r="J117" s="259">
        <f t="shared" si="12"/>
        <v>5.9977632000000014</v>
      </c>
      <c r="K117" s="258"/>
      <c r="L117" s="258"/>
      <c r="M117" s="260" t="s">
        <v>372</v>
      </c>
      <c r="N117" s="260" t="s">
        <v>372</v>
      </c>
      <c r="O117" s="258"/>
      <c r="P117" s="258"/>
      <c r="Q117" s="260" t="s">
        <v>372</v>
      </c>
      <c r="R117" s="258"/>
      <c r="S117" s="181">
        <f>IFERROR(VLOOKUP(B117,'Customer Details'!$A$6:$C$13,3,FALSE),"")</f>
        <v>0</v>
      </c>
    </row>
    <row r="118" spans="1:19" s="248" customFormat="1" ht="12" customHeight="1" x14ac:dyDescent="0.25">
      <c r="A118" s="257">
        <v>9910016</v>
      </c>
      <c r="B118" s="258" t="s">
        <v>109</v>
      </c>
      <c r="C118" s="257">
        <v>9910016</v>
      </c>
      <c r="D118" s="257" t="s">
        <v>206</v>
      </c>
      <c r="E118" s="258">
        <v>1</v>
      </c>
      <c r="F118" s="258"/>
      <c r="G118" s="259">
        <v>17.406096000000002</v>
      </c>
      <c r="H118" s="259">
        <f t="shared" si="17"/>
        <v>19.146705600000004</v>
      </c>
      <c r="I118" s="259">
        <f t="shared" si="18"/>
        <v>17.406096000000002</v>
      </c>
      <c r="J118" s="259">
        <f t="shared" si="12"/>
        <v>19.146705600000004</v>
      </c>
      <c r="K118" s="260" t="s">
        <v>372</v>
      </c>
      <c r="L118" s="258"/>
      <c r="M118" s="258"/>
      <c r="N118" s="258"/>
      <c r="O118" s="258"/>
      <c r="P118" s="258"/>
      <c r="Q118" s="258"/>
      <c r="R118" s="258"/>
      <c r="S118" s="181">
        <f>IFERROR(VLOOKUP(B118,'Customer Details'!$A$6:$C$13,3,FALSE),"")</f>
        <v>0</v>
      </c>
    </row>
    <row r="119" spans="1:19" s="248" customFormat="1" ht="12" customHeight="1" x14ac:dyDescent="0.25">
      <c r="A119" s="257">
        <v>9701240</v>
      </c>
      <c r="B119" s="258" t="s">
        <v>109</v>
      </c>
      <c r="C119" s="257">
        <v>9701240</v>
      </c>
      <c r="D119" s="257" t="s">
        <v>320</v>
      </c>
      <c r="E119" s="258">
        <v>1</v>
      </c>
      <c r="F119" s="258" t="s">
        <v>539</v>
      </c>
      <c r="G119" s="259">
        <v>9.8564640000000008</v>
      </c>
      <c r="H119" s="259">
        <f t="shared" si="17"/>
        <v>10.842110400000001</v>
      </c>
      <c r="I119" s="259">
        <f t="shared" si="18"/>
        <v>9.8564640000000008</v>
      </c>
      <c r="J119" s="259">
        <f t="shared" si="12"/>
        <v>10.842110400000001</v>
      </c>
      <c r="K119" s="260" t="s">
        <v>372</v>
      </c>
      <c r="L119" s="258"/>
      <c r="M119" s="258"/>
      <c r="N119" s="258"/>
      <c r="O119" s="258"/>
      <c r="P119" s="258"/>
      <c r="Q119" s="258"/>
      <c r="R119" s="258"/>
      <c r="S119" s="181">
        <f>IFERROR(VLOOKUP(B119,'Customer Details'!$A$6:$C$13,3,FALSE),"")</f>
        <v>0</v>
      </c>
    </row>
    <row r="120" spans="1:19" s="248" customFormat="1" ht="12" customHeight="1" x14ac:dyDescent="0.25">
      <c r="A120" s="257">
        <v>9910003</v>
      </c>
      <c r="B120" s="258" t="s">
        <v>109</v>
      </c>
      <c r="C120" s="257">
        <v>9910003</v>
      </c>
      <c r="D120" s="257" t="s">
        <v>693</v>
      </c>
      <c r="E120" s="258">
        <v>1</v>
      </c>
      <c r="F120" s="258"/>
      <c r="G120" s="259">
        <v>21.705192</v>
      </c>
      <c r="H120" s="259">
        <f t="shared" si="17"/>
        <v>23.875711200000001</v>
      </c>
      <c r="I120" s="259">
        <f t="shared" si="18"/>
        <v>21.705192</v>
      </c>
      <c r="J120" s="259">
        <f t="shared" si="12"/>
        <v>23.875711200000001</v>
      </c>
      <c r="K120" s="258"/>
      <c r="L120" s="258"/>
      <c r="M120" s="260" t="s">
        <v>372</v>
      </c>
      <c r="N120" s="260" t="s">
        <v>372</v>
      </c>
      <c r="O120" s="258"/>
      <c r="P120" s="260" t="s">
        <v>372</v>
      </c>
      <c r="Q120" s="260" t="s">
        <v>372</v>
      </c>
      <c r="R120" s="258"/>
      <c r="S120" s="181">
        <f>IFERROR(VLOOKUP(B120,'Customer Details'!$A$6:$C$13,3,FALSE),"")</f>
        <v>0</v>
      </c>
    </row>
    <row r="121" spans="1:19" s="248" customFormat="1" ht="12" customHeight="1" x14ac:dyDescent="0.25">
      <c r="A121" s="257">
        <v>9410715</v>
      </c>
      <c r="B121" s="258" t="s">
        <v>109</v>
      </c>
      <c r="C121" s="257">
        <v>9410715</v>
      </c>
      <c r="D121" s="257" t="s">
        <v>207</v>
      </c>
      <c r="E121" s="258">
        <v>1</v>
      </c>
      <c r="F121" s="258"/>
      <c r="G121" s="259">
        <v>10.905024000000001</v>
      </c>
      <c r="H121" s="259">
        <f t="shared" si="17"/>
        <v>11.995526400000003</v>
      </c>
      <c r="I121" s="259">
        <f t="shared" si="18"/>
        <v>10.905024000000001</v>
      </c>
      <c r="J121" s="259">
        <f t="shared" si="12"/>
        <v>11.995526400000003</v>
      </c>
      <c r="K121" s="258"/>
      <c r="L121" s="258"/>
      <c r="M121" s="258"/>
      <c r="N121" s="258"/>
      <c r="O121" s="258"/>
      <c r="P121" s="258"/>
      <c r="Q121" s="260" t="s">
        <v>372</v>
      </c>
      <c r="R121" s="258"/>
      <c r="S121" s="181">
        <f>IFERROR(VLOOKUP(B121,'Customer Details'!$A$6:$C$13,3,FALSE),"")</f>
        <v>0</v>
      </c>
    </row>
    <row r="122" spans="1:19" s="248" customFormat="1" ht="12" customHeight="1" x14ac:dyDescent="0.25">
      <c r="A122" s="257">
        <v>9430601</v>
      </c>
      <c r="B122" s="258" t="s">
        <v>109</v>
      </c>
      <c r="C122" s="257">
        <v>9430601</v>
      </c>
      <c r="D122" s="257" t="s">
        <v>162</v>
      </c>
      <c r="E122" s="258">
        <v>1</v>
      </c>
      <c r="F122" s="258" t="s">
        <v>540</v>
      </c>
      <c r="G122" s="259">
        <v>87.974184000000008</v>
      </c>
      <c r="H122" s="259">
        <f t="shared" si="17"/>
        <v>96.77160240000002</v>
      </c>
      <c r="I122" s="259">
        <f t="shared" si="18"/>
        <v>87.974184000000008</v>
      </c>
      <c r="J122" s="259">
        <f t="shared" si="12"/>
        <v>96.77160240000002</v>
      </c>
      <c r="K122" s="258"/>
      <c r="L122" s="258"/>
      <c r="M122" s="260" t="s">
        <v>372</v>
      </c>
      <c r="N122" s="258"/>
      <c r="O122" s="258"/>
      <c r="P122" s="260" t="s">
        <v>372</v>
      </c>
      <c r="Q122" s="258"/>
      <c r="R122" s="258"/>
      <c r="S122" s="181">
        <f>IFERROR(VLOOKUP(B122,'Customer Details'!$A$6:$C$13,3,FALSE),"")</f>
        <v>0</v>
      </c>
    </row>
    <row r="123" spans="1:19" s="228" customFormat="1" ht="24" customHeight="1" x14ac:dyDescent="0.25">
      <c r="A123" s="230"/>
      <c r="B123" s="229"/>
      <c r="C123" s="230" t="s">
        <v>491</v>
      </c>
      <c r="D123" s="231"/>
      <c r="E123" s="232"/>
      <c r="F123" s="232"/>
      <c r="G123" s="233"/>
      <c r="H123" s="233"/>
      <c r="I123" s="234"/>
      <c r="J123" s="233"/>
      <c r="K123" s="235"/>
      <c r="L123" s="235"/>
      <c r="M123" s="235"/>
      <c r="N123" s="235"/>
      <c r="O123" s="235"/>
      <c r="P123" s="235"/>
      <c r="Q123" s="235"/>
      <c r="R123" s="235"/>
      <c r="S123" s="272" t="str">
        <f>IFERROR(VLOOKUP(B123,'Customer Details'!$A$6:$C$13,3,FALSE),"")</f>
        <v/>
      </c>
    </row>
    <row r="124" spans="1:19" s="248" customFormat="1" ht="12" customHeight="1" x14ac:dyDescent="0.25">
      <c r="A124" s="244">
        <v>9910040</v>
      </c>
      <c r="B124" s="245" t="s">
        <v>109</v>
      </c>
      <c r="C124" s="244">
        <v>9910040</v>
      </c>
      <c r="D124" s="244" t="s">
        <v>163</v>
      </c>
      <c r="E124" s="245">
        <v>1</v>
      </c>
      <c r="F124" s="245"/>
      <c r="G124" s="246">
        <v>29.359680000000001</v>
      </c>
      <c r="H124" s="246">
        <f t="shared" ref="H124:H125" si="19">G124*1.1</f>
        <v>32.295648000000007</v>
      </c>
      <c r="I124" s="246">
        <f t="shared" ref="I124:I125" si="20">IFERROR(G124*(1-S124),"")</f>
        <v>29.359680000000001</v>
      </c>
      <c r="J124" s="246">
        <f t="shared" si="12"/>
        <v>32.295648000000007</v>
      </c>
      <c r="K124" s="245"/>
      <c r="L124" s="245"/>
      <c r="M124" s="247" t="s">
        <v>372</v>
      </c>
      <c r="N124" s="247" t="s">
        <v>372</v>
      </c>
      <c r="O124" s="245"/>
      <c r="P124" s="245"/>
      <c r="Q124" s="247" t="s">
        <v>372</v>
      </c>
      <c r="R124" s="245"/>
      <c r="S124" s="181">
        <f>IFERROR(VLOOKUP(B124,'Customer Details'!$A$6:$C$13,3,FALSE),"")</f>
        <v>0</v>
      </c>
    </row>
    <row r="125" spans="1:19" s="273" customFormat="1" ht="12" customHeight="1" x14ac:dyDescent="0.25">
      <c r="A125" s="244">
        <v>9910051</v>
      </c>
      <c r="B125" s="245" t="s">
        <v>109</v>
      </c>
      <c r="C125" s="244">
        <v>9910051</v>
      </c>
      <c r="D125" s="244" t="s">
        <v>229</v>
      </c>
      <c r="E125" s="245">
        <v>1</v>
      </c>
      <c r="F125" s="245" t="s">
        <v>539</v>
      </c>
      <c r="G125" s="246">
        <v>11.953584000000001</v>
      </c>
      <c r="H125" s="246">
        <f t="shared" si="19"/>
        <v>13.148942400000003</v>
      </c>
      <c r="I125" s="246">
        <f t="shared" si="20"/>
        <v>11.953584000000001</v>
      </c>
      <c r="J125" s="246">
        <f t="shared" si="12"/>
        <v>13.148942400000003</v>
      </c>
      <c r="K125" s="245"/>
      <c r="L125" s="245"/>
      <c r="M125" s="247" t="s">
        <v>372</v>
      </c>
      <c r="N125" s="247" t="s">
        <v>372</v>
      </c>
      <c r="O125" s="245"/>
      <c r="P125" s="245"/>
      <c r="Q125" s="247" t="s">
        <v>372</v>
      </c>
      <c r="R125" s="245"/>
      <c r="S125" s="181">
        <f>IFERROR(VLOOKUP(B125,'Customer Details'!$A$6:$C$13,3,FALSE),"")</f>
        <v>0</v>
      </c>
    </row>
    <row r="126" spans="1:19" s="227" customFormat="1" ht="24" customHeight="1" x14ac:dyDescent="0.25">
      <c r="A126" s="218"/>
      <c r="B126" s="217"/>
      <c r="C126" s="218" t="s">
        <v>20</v>
      </c>
      <c r="D126" s="219"/>
      <c r="E126" s="220"/>
      <c r="F126" s="220"/>
      <c r="G126" s="267"/>
      <c r="H126" s="267"/>
      <c r="I126" s="268"/>
      <c r="J126" s="267"/>
      <c r="K126" s="224"/>
      <c r="L126" s="224"/>
      <c r="M126" s="224"/>
      <c r="N126" s="224"/>
      <c r="O126" s="224"/>
      <c r="P126" s="224"/>
      <c r="Q126" s="224"/>
      <c r="R126" s="225"/>
      <c r="S126" s="269" t="str">
        <f>IFERROR(VLOOKUP(B126,'Customer Details'!$A$6:$C$13,3,FALSE),"")</f>
        <v/>
      </c>
    </row>
    <row r="127" spans="1:19" s="228" customFormat="1" ht="24" customHeight="1" x14ac:dyDescent="0.25">
      <c r="A127" s="230"/>
      <c r="B127" s="229"/>
      <c r="C127" s="230" t="s">
        <v>27</v>
      </c>
      <c r="D127" s="231"/>
      <c r="E127" s="232"/>
      <c r="F127" s="232"/>
      <c r="G127" s="233"/>
      <c r="H127" s="233"/>
      <c r="I127" s="234"/>
      <c r="J127" s="233"/>
      <c r="K127" s="235"/>
      <c r="L127" s="235"/>
      <c r="M127" s="235"/>
      <c r="N127" s="235"/>
      <c r="O127" s="235"/>
      <c r="P127" s="235"/>
      <c r="Q127" s="235"/>
      <c r="R127" s="236"/>
      <c r="S127" s="271"/>
    </row>
    <row r="128" spans="1:19" s="248" customFormat="1" ht="12" customHeight="1" x14ac:dyDescent="0.25">
      <c r="A128" s="244">
        <v>9500687</v>
      </c>
      <c r="B128" s="245" t="s">
        <v>109</v>
      </c>
      <c r="C128" s="244">
        <v>9500687</v>
      </c>
      <c r="D128" s="244" t="s">
        <v>252</v>
      </c>
      <c r="E128" s="245">
        <v>1</v>
      </c>
      <c r="F128" s="245" t="s">
        <v>540</v>
      </c>
      <c r="G128" s="246">
        <v>79.271135999999998</v>
      </c>
      <c r="H128" s="246">
        <f>G128*1.1</f>
        <v>87.198249600000011</v>
      </c>
      <c r="I128" s="246">
        <f>IFERROR(G128*(1-S128),"")</f>
        <v>79.271135999999998</v>
      </c>
      <c r="J128" s="246">
        <f t="shared" si="12"/>
        <v>87.198249600000011</v>
      </c>
      <c r="K128" s="247" t="s">
        <v>372</v>
      </c>
      <c r="L128" s="247" t="s">
        <v>372</v>
      </c>
      <c r="M128" s="245"/>
      <c r="N128" s="245"/>
      <c r="O128" s="245"/>
      <c r="P128" s="245"/>
      <c r="Q128" s="245"/>
      <c r="R128" s="245"/>
      <c r="S128" s="181">
        <f>IFERROR(VLOOKUP(B128,'Customer Details'!$A$6:$C$13,3,FALSE),"")</f>
        <v>0</v>
      </c>
    </row>
    <row r="129" spans="1:19" s="228" customFormat="1" ht="12.5" customHeight="1" x14ac:dyDescent="0.25">
      <c r="A129" s="230"/>
      <c r="B129" s="229"/>
      <c r="C129" s="230" t="s">
        <v>492</v>
      </c>
      <c r="D129" s="231"/>
      <c r="E129" s="232"/>
      <c r="F129" s="232"/>
      <c r="G129" s="233"/>
      <c r="H129" s="233"/>
      <c r="I129" s="234"/>
      <c r="J129" s="233"/>
      <c r="K129" s="235"/>
      <c r="L129" s="235"/>
      <c r="M129" s="235"/>
      <c r="N129" s="235"/>
      <c r="O129" s="235"/>
      <c r="P129" s="235"/>
      <c r="Q129" s="235"/>
      <c r="R129" s="236"/>
      <c r="S129" s="254" t="str">
        <f>IFERROR(VLOOKUP(B129,'Customer Details'!$A$6:$C$13,3,FALSE),"")</f>
        <v/>
      </c>
    </row>
    <row r="130" spans="1:19" s="248" customFormat="1" ht="12" customHeight="1" x14ac:dyDescent="0.25">
      <c r="A130" s="244">
        <v>9410654</v>
      </c>
      <c r="B130" s="245" t="s">
        <v>109</v>
      </c>
      <c r="C130" s="244">
        <v>9410654</v>
      </c>
      <c r="D130" s="244" t="s">
        <v>201</v>
      </c>
      <c r="E130" s="245">
        <v>1</v>
      </c>
      <c r="F130" s="245" t="s">
        <v>540</v>
      </c>
      <c r="G130" s="246">
        <v>146.58868800000002</v>
      </c>
      <c r="H130" s="246">
        <f t="shared" ref="H130:H133" si="21">G130*1.1</f>
        <v>161.24755680000004</v>
      </c>
      <c r="I130" s="246">
        <f t="shared" ref="I130:I133" si="22">IFERROR(G130*(1-S130),"")</f>
        <v>146.58868800000002</v>
      </c>
      <c r="J130" s="246">
        <f t="shared" si="12"/>
        <v>161.24755680000004</v>
      </c>
      <c r="K130" s="247" t="s">
        <v>372</v>
      </c>
      <c r="L130" s="247" t="s">
        <v>372</v>
      </c>
      <c r="M130" s="245"/>
      <c r="N130" s="247" t="s">
        <v>372</v>
      </c>
      <c r="O130" s="245"/>
      <c r="P130" s="245"/>
      <c r="Q130" s="245"/>
      <c r="R130" s="245"/>
      <c r="S130" s="181">
        <f>IFERROR(VLOOKUP(B130,'Customer Details'!$A$6:$C$13,3,FALSE),"")</f>
        <v>0</v>
      </c>
    </row>
    <row r="131" spans="1:19" s="248" customFormat="1" ht="12" customHeight="1" x14ac:dyDescent="0.25">
      <c r="A131" s="244">
        <v>9146011</v>
      </c>
      <c r="B131" s="245" t="s">
        <v>109</v>
      </c>
      <c r="C131" s="244">
        <v>9146011</v>
      </c>
      <c r="D131" s="244" t="s">
        <v>436</v>
      </c>
      <c r="E131" s="245">
        <v>1</v>
      </c>
      <c r="F131" s="245" t="s">
        <v>539</v>
      </c>
      <c r="G131" s="246">
        <v>19.608072</v>
      </c>
      <c r="H131" s="246">
        <f t="shared" si="21"/>
        <v>21.568879200000001</v>
      </c>
      <c r="I131" s="246">
        <f t="shared" si="22"/>
        <v>19.608072</v>
      </c>
      <c r="J131" s="246">
        <f t="shared" si="12"/>
        <v>21.568879200000001</v>
      </c>
      <c r="K131" s="247" t="s">
        <v>372</v>
      </c>
      <c r="L131" s="247"/>
      <c r="M131" s="245"/>
      <c r="N131" s="247" t="s">
        <v>372</v>
      </c>
      <c r="O131" s="245"/>
      <c r="P131" s="245"/>
      <c r="Q131" s="245"/>
      <c r="R131" s="245"/>
      <c r="S131" s="181">
        <f>IFERROR(VLOOKUP(B131,'Customer Details'!$A$6:$C$13,3,FALSE),"")</f>
        <v>0</v>
      </c>
    </row>
    <row r="132" spans="1:19" s="248" customFormat="1" ht="12" customHeight="1" x14ac:dyDescent="0.25">
      <c r="A132" s="244">
        <v>1781018</v>
      </c>
      <c r="B132" s="245" t="s">
        <v>109</v>
      </c>
      <c r="C132" s="244">
        <v>1781018</v>
      </c>
      <c r="D132" s="244" t="s">
        <v>437</v>
      </c>
      <c r="E132" s="245">
        <v>1</v>
      </c>
      <c r="F132" s="245" t="s">
        <v>539</v>
      </c>
      <c r="G132" s="246">
        <v>28.311119999999999</v>
      </c>
      <c r="H132" s="246">
        <f t="shared" si="21"/>
        <v>31.142232</v>
      </c>
      <c r="I132" s="246">
        <f t="shared" si="22"/>
        <v>28.311119999999999</v>
      </c>
      <c r="J132" s="246">
        <f t="shared" si="12"/>
        <v>31.142232</v>
      </c>
      <c r="K132" s="247" t="s">
        <v>372</v>
      </c>
      <c r="L132" s="247"/>
      <c r="M132" s="245"/>
      <c r="N132" s="247" t="s">
        <v>372</v>
      </c>
      <c r="O132" s="245"/>
      <c r="P132" s="245"/>
      <c r="Q132" s="245"/>
      <c r="R132" s="245"/>
      <c r="S132" s="181">
        <f>IFERROR(VLOOKUP(B132,'Customer Details'!$A$6:$C$13,3,FALSE),"")</f>
        <v>0</v>
      </c>
    </row>
    <row r="133" spans="1:19" s="248" customFormat="1" ht="12" customHeight="1" x14ac:dyDescent="0.25">
      <c r="A133" s="244">
        <v>9002541</v>
      </c>
      <c r="B133" s="245" t="s">
        <v>109</v>
      </c>
      <c r="C133" s="244">
        <v>9002541</v>
      </c>
      <c r="D133" s="274" t="s">
        <v>275</v>
      </c>
      <c r="E133" s="245">
        <v>1</v>
      </c>
      <c r="F133" s="245" t="s">
        <v>539</v>
      </c>
      <c r="G133" s="246">
        <v>56.517384</v>
      </c>
      <c r="H133" s="246">
        <f t="shared" si="21"/>
        <v>62.169122400000006</v>
      </c>
      <c r="I133" s="246">
        <f t="shared" si="22"/>
        <v>56.517384</v>
      </c>
      <c r="J133" s="246">
        <f t="shared" si="12"/>
        <v>62.169122400000006</v>
      </c>
      <c r="K133" s="247" t="s">
        <v>372</v>
      </c>
      <c r="L133" s="275"/>
      <c r="M133" s="275"/>
      <c r="N133" s="247" t="s">
        <v>372</v>
      </c>
      <c r="O133" s="275"/>
      <c r="P133" s="275"/>
      <c r="Q133" s="275"/>
      <c r="R133" s="275"/>
      <c r="S133" s="276">
        <f>IFERROR(VLOOKUP(B133,'Customer Details'!$A$6:$C$13,3,FALSE),"")</f>
        <v>0</v>
      </c>
    </row>
    <row r="134" spans="1:19" s="227" customFormat="1" ht="24" customHeight="1" x14ac:dyDescent="0.25">
      <c r="A134" s="218"/>
      <c r="B134" s="217"/>
      <c r="C134" s="218" t="s">
        <v>197</v>
      </c>
      <c r="D134" s="219"/>
      <c r="E134" s="220"/>
      <c r="F134" s="220"/>
      <c r="G134" s="267"/>
      <c r="H134" s="267"/>
      <c r="I134" s="268"/>
      <c r="J134" s="267"/>
      <c r="K134" s="224"/>
      <c r="L134" s="224"/>
      <c r="M134" s="224"/>
      <c r="N134" s="224"/>
      <c r="O134" s="224"/>
      <c r="P134" s="224"/>
      <c r="Q134" s="224"/>
      <c r="R134" s="224"/>
      <c r="S134" s="277" t="str">
        <f>IFERROR(VLOOKUP(B134,'Customer Details'!$A$6:$C$13,3,FALSE),"")</f>
        <v/>
      </c>
    </row>
    <row r="135" spans="1:19" s="255" customFormat="1" ht="12" customHeight="1" x14ac:dyDescent="0.25">
      <c r="A135" s="230"/>
      <c r="B135" s="229"/>
      <c r="C135" s="230" t="s">
        <v>0</v>
      </c>
      <c r="D135" s="231"/>
      <c r="E135" s="232"/>
      <c r="F135" s="232"/>
      <c r="G135" s="233"/>
      <c r="H135" s="233"/>
      <c r="I135" s="234"/>
      <c r="J135" s="233"/>
      <c r="K135" s="235"/>
      <c r="L135" s="235"/>
      <c r="M135" s="235"/>
      <c r="N135" s="235"/>
      <c r="O135" s="235"/>
      <c r="P135" s="235"/>
      <c r="Q135" s="235"/>
      <c r="R135" s="235"/>
      <c r="S135" s="254" t="str">
        <f>IFERROR(VLOOKUP(B135,'Customer Details'!$A$6:$C$13,3,FALSE),"")</f>
        <v/>
      </c>
    </row>
    <row r="136" spans="1:19" s="248" customFormat="1" ht="12" customHeight="1" x14ac:dyDescent="0.25">
      <c r="A136" s="257">
        <v>9129630</v>
      </c>
      <c r="B136" s="258" t="s">
        <v>109</v>
      </c>
      <c r="C136" s="257">
        <v>9129630</v>
      </c>
      <c r="D136" s="257" t="s">
        <v>276</v>
      </c>
      <c r="E136" s="258">
        <v>1</v>
      </c>
      <c r="F136" s="258"/>
      <c r="G136" s="259">
        <v>58.614504000000004</v>
      </c>
      <c r="H136" s="259">
        <f t="shared" ref="H136:H138" si="23">G136*1.1</f>
        <v>64.475954400000006</v>
      </c>
      <c r="I136" s="259">
        <f t="shared" ref="I136:I138" si="24">IFERROR(G136*(1-S136),"")</f>
        <v>58.614504000000004</v>
      </c>
      <c r="J136" s="259">
        <f t="shared" si="12"/>
        <v>64.475954400000006</v>
      </c>
      <c r="K136" s="260" t="s">
        <v>372</v>
      </c>
      <c r="L136" s="260" t="s">
        <v>372</v>
      </c>
      <c r="M136" s="258"/>
      <c r="N136" s="258"/>
      <c r="O136" s="258"/>
      <c r="P136" s="258"/>
      <c r="Q136" s="258"/>
      <c r="R136" s="258"/>
      <c r="S136" s="181">
        <f>IFERROR(VLOOKUP(B136,'Customer Details'!$A$6:$C$13,3,FALSE),"")</f>
        <v>0</v>
      </c>
    </row>
    <row r="137" spans="1:19" s="248" customFormat="1" ht="12" customHeight="1" x14ac:dyDescent="0.25">
      <c r="A137" s="257">
        <v>9500688</v>
      </c>
      <c r="B137" s="258" t="s">
        <v>109</v>
      </c>
      <c r="C137" s="257">
        <v>9500688</v>
      </c>
      <c r="D137" s="257" t="s">
        <v>81</v>
      </c>
      <c r="E137" s="258">
        <v>1</v>
      </c>
      <c r="F137" s="258" t="s">
        <v>539</v>
      </c>
      <c r="G137" s="259">
        <v>22.858608000000004</v>
      </c>
      <c r="H137" s="259">
        <f t="shared" si="23"/>
        <v>25.144468800000006</v>
      </c>
      <c r="I137" s="259">
        <f t="shared" si="24"/>
        <v>22.858608000000004</v>
      </c>
      <c r="J137" s="259">
        <f t="shared" si="12"/>
        <v>25.144468800000006</v>
      </c>
      <c r="K137" s="260" t="s">
        <v>372</v>
      </c>
      <c r="L137" s="260" t="s">
        <v>372</v>
      </c>
      <c r="M137" s="258"/>
      <c r="N137" s="258"/>
      <c r="O137" s="258"/>
      <c r="P137" s="258"/>
      <c r="Q137" s="258"/>
      <c r="R137" s="258"/>
      <c r="S137" s="181">
        <f>IFERROR(VLOOKUP(B137,'Customer Details'!$A$6:$C$13,3,FALSE),"")</f>
        <v>0</v>
      </c>
    </row>
    <row r="138" spans="1:19" s="278" customFormat="1" ht="18.5" x14ac:dyDescent="0.25">
      <c r="A138" s="257">
        <v>1781009</v>
      </c>
      <c r="B138" s="258" t="s">
        <v>109</v>
      </c>
      <c r="C138" s="257">
        <v>1781009</v>
      </c>
      <c r="D138" s="257" t="s">
        <v>277</v>
      </c>
      <c r="E138" s="258">
        <v>1</v>
      </c>
      <c r="F138" s="258"/>
      <c r="G138" s="259">
        <v>10.905024000000001</v>
      </c>
      <c r="H138" s="259">
        <f t="shared" si="23"/>
        <v>11.995526400000003</v>
      </c>
      <c r="I138" s="259">
        <f t="shared" si="24"/>
        <v>10.905024000000001</v>
      </c>
      <c r="J138" s="259">
        <f t="shared" si="12"/>
        <v>11.995526400000003</v>
      </c>
      <c r="K138" s="260" t="s">
        <v>372</v>
      </c>
      <c r="L138" s="260" t="s">
        <v>372</v>
      </c>
      <c r="M138" s="258"/>
      <c r="N138" s="258"/>
      <c r="O138" s="258"/>
      <c r="P138" s="258"/>
      <c r="Q138" s="258"/>
      <c r="R138" s="258"/>
      <c r="S138" s="181">
        <f>IFERROR(VLOOKUP(B138,'Customer Details'!$A$6:$C$13,3,FALSE),"")</f>
        <v>0</v>
      </c>
    </row>
    <row r="139" spans="1:19" s="255" customFormat="1" ht="12" customHeight="1" x14ac:dyDescent="0.25">
      <c r="A139" s="230"/>
      <c r="B139" s="229"/>
      <c r="C139" s="230" t="s">
        <v>492</v>
      </c>
      <c r="D139" s="231"/>
      <c r="E139" s="232"/>
      <c r="F139" s="232"/>
      <c r="G139" s="233"/>
      <c r="H139" s="233"/>
      <c r="I139" s="234"/>
      <c r="J139" s="233"/>
      <c r="K139" s="235"/>
      <c r="L139" s="235"/>
      <c r="M139" s="235"/>
      <c r="N139" s="235"/>
      <c r="O139" s="235"/>
      <c r="P139" s="235"/>
      <c r="Q139" s="235"/>
      <c r="R139" s="235"/>
      <c r="S139" s="254" t="str">
        <f>IFERROR(VLOOKUP(B139,'Customer Details'!$A$6:$C$13,3,FALSE),"")</f>
        <v/>
      </c>
    </row>
    <row r="140" spans="1:19" s="248" customFormat="1" ht="12" customHeight="1" x14ac:dyDescent="0.25">
      <c r="A140" s="244">
        <v>9128101</v>
      </c>
      <c r="B140" s="245" t="s">
        <v>109</v>
      </c>
      <c r="C140" s="244">
        <v>9128101</v>
      </c>
      <c r="D140" s="244" t="s">
        <v>208</v>
      </c>
      <c r="E140" s="245">
        <v>1</v>
      </c>
      <c r="F140" s="245" t="s">
        <v>540</v>
      </c>
      <c r="G140" s="246">
        <v>25.060583999999999</v>
      </c>
      <c r="H140" s="246">
        <f t="shared" ref="H140:H148" si="25">G140*1.1</f>
        <v>27.566642399999999</v>
      </c>
      <c r="I140" s="246">
        <f t="shared" ref="I140:I148" si="26">IFERROR(G140*(1-S140),"")</f>
        <v>25.060583999999999</v>
      </c>
      <c r="J140" s="246">
        <f t="shared" si="12"/>
        <v>27.566642399999999</v>
      </c>
      <c r="K140" s="247" t="s">
        <v>372</v>
      </c>
      <c r="L140" s="247" t="s">
        <v>372</v>
      </c>
      <c r="M140" s="245"/>
      <c r="N140" s="247" t="s">
        <v>372</v>
      </c>
      <c r="O140" s="245"/>
      <c r="P140" s="245"/>
      <c r="Q140" s="245"/>
      <c r="R140" s="245"/>
      <c r="S140" s="181">
        <f>IFERROR(VLOOKUP(B140,'Customer Details'!$A$6:$C$13,3,FALSE),"")</f>
        <v>0</v>
      </c>
    </row>
    <row r="141" spans="1:19" s="248" customFormat="1" ht="12" customHeight="1" x14ac:dyDescent="0.25">
      <c r="A141" s="257">
        <v>9132087</v>
      </c>
      <c r="B141" s="258" t="s">
        <v>109</v>
      </c>
      <c r="C141" s="257">
        <v>9132087</v>
      </c>
      <c r="D141" s="257" t="s">
        <v>209</v>
      </c>
      <c r="E141" s="258">
        <v>1</v>
      </c>
      <c r="F141" s="258" t="s">
        <v>539</v>
      </c>
      <c r="G141" s="259">
        <v>25.060583999999999</v>
      </c>
      <c r="H141" s="259">
        <f t="shared" si="25"/>
        <v>27.566642399999999</v>
      </c>
      <c r="I141" s="259">
        <f t="shared" si="26"/>
        <v>25.060583999999999</v>
      </c>
      <c r="J141" s="259">
        <f t="shared" si="12"/>
        <v>27.566642399999999</v>
      </c>
      <c r="K141" s="260" t="s">
        <v>372</v>
      </c>
      <c r="L141" s="260" t="s">
        <v>372</v>
      </c>
      <c r="M141" s="258"/>
      <c r="N141" s="260" t="s">
        <v>372</v>
      </c>
      <c r="O141" s="258"/>
      <c r="P141" s="258"/>
      <c r="Q141" s="258"/>
      <c r="R141" s="258"/>
      <c r="S141" s="181">
        <f>IFERROR(VLOOKUP(B141,'Customer Details'!$A$6:$C$13,3,FALSE),"")</f>
        <v>0</v>
      </c>
    </row>
    <row r="142" spans="1:19" s="248" customFormat="1" ht="12" customHeight="1" x14ac:dyDescent="0.25">
      <c r="A142" s="257">
        <v>9129631</v>
      </c>
      <c r="B142" s="258" t="s">
        <v>109</v>
      </c>
      <c r="C142" s="257">
        <v>9129631</v>
      </c>
      <c r="D142" s="257" t="s">
        <v>210</v>
      </c>
      <c r="E142" s="258">
        <v>1</v>
      </c>
      <c r="F142" s="258" t="s">
        <v>539</v>
      </c>
      <c r="G142" s="259">
        <v>56.517384</v>
      </c>
      <c r="H142" s="259">
        <f t="shared" si="25"/>
        <v>62.169122400000006</v>
      </c>
      <c r="I142" s="259">
        <f t="shared" si="26"/>
        <v>56.517384</v>
      </c>
      <c r="J142" s="259">
        <f t="shared" si="12"/>
        <v>62.169122400000006</v>
      </c>
      <c r="K142" s="260" t="s">
        <v>372</v>
      </c>
      <c r="L142" s="258"/>
      <c r="M142" s="258"/>
      <c r="N142" s="260" t="s">
        <v>372</v>
      </c>
      <c r="O142" s="258"/>
      <c r="P142" s="258"/>
      <c r="Q142" s="258"/>
      <c r="R142" s="258"/>
      <c r="S142" s="181">
        <f>IFERROR(VLOOKUP(B142,'Customer Details'!$A$6:$C$13,3,FALSE),"")</f>
        <v>0</v>
      </c>
    </row>
    <row r="143" spans="1:19" s="248" customFormat="1" ht="12" customHeight="1" x14ac:dyDescent="0.25">
      <c r="A143" s="257">
        <v>9016628</v>
      </c>
      <c r="B143" s="258" t="s">
        <v>109</v>
      </c>
      <c r="C143" s="257">
        <v>9016628</v>
      </c>
      <c r="D143" s="257" t="s">
        <v>796</v>
      </c>
      <c r="E143" s="258">
        <v>1</v>
      </c>
      <c r="F143" s="258" t="s">
        <v>539</v>
      </c>
      <c r="G143" s="259">
        <v>43.410384000000001</v>
      </c>
      <c r="H143" s="259">
        <f t="shared" si="25"/>
        <v>47.751422400000003</v>
      </c>
      <c r="I143" s="259">
        <f t="shared" si="26"/>
        <v>43.410384000000001</v>
      </c>
      <c r="J143" s="259">
        <f t="shared" si="12"/>
        <v>47.751422400000003</v>
      </c>
      <c r="K143" s="260" t="s">
        <v>372</v>
      </c>
      <c r="L143" s="258"/>
      <c r="M143" s="258"/>
      <c r="N143" s="260" t="s">
        <v>372</v>
      </c>
      <c r="O143" s="258"/>
      <c r="P143" s="258"/>
      <c r="Q143" s="258"/>
      <c r="R143" s="258"/>
      <c r="S143" s="181">
        <f>IFERROR(VLOOKUP(B143,'Customer Details'!$A$6:$C$13,3,FALSE),"")</f>
        <v>0</v>
      </c>
    </row>
    <row r="144" spans="1:19" s="248" customFormat="1" ht="12" customHeight="1" x14ac:dyDescent="0.25">
      <c r="A144" s="257">
        <v>9018228</v>
      </c>
      <c r="B144" s="258" t="s">
        <v>109</v>
      </c>
      <c r="C144" s="257">
        <v>9018228</v>
      </c>
      <c r="D144" s="257" t="s">
        <v>795</v>
      </c>
      <c r="E144" s="258">
        <v>1</v>
      </c>
      <c r="F144" s="258" t="s">
        <v>539</v>
      </c>
      <c r="G144" s="259">
        <v>43.410384000000001</v>
      </c>
      <c r="H144" s="259">
        <f t="shared" si="25"/>
        <v>47.751422400000003</v>
      </c>
      <c r="I144" s="259">
        <f t="shared" si="26"/>
        <v>43.410384000000001</v>
      </c>
      <c r="J144" s="259">
        <f t="shared" si="12"/>
        <v>47.751422400000003</v>
      </c>
      <c r="K144" s="260" t="s">
        <v>372</v>
      </c>
      <c r="L144" s="258"/>
      <c r="M144" s="258"/>
      <c r="N144" s="260"/>
      <c r="O144" s="258"/>
      <c r="P144" s="258"/>
      <c r="Q144" s="258"/>
      <c r="R144" s="258"/>
      <c r="S144" s="181">
        <f>IFERROR(VLOOKUP(B144,'Customer Details'!$A$6:$C$13,3,FALSE),"")</f>
        <v>0</v>
      </c>
    </row>
    <row r="145" spans="1:19" s="248" customFormat="1" ht="12" customHeight="1" x14ac:dyDescent="0.25">
      <c r="A145" s="257">
        <v>9129632</v>
      </c>
      <c r="B145" s="258" t="s">
        <v>109</v>
      </c>
      <c r="C145" s="257">
        <v>9129632</v>
      </c>
      <c r="D145" s="257" t="s">
        <v>88</v>
      </c>
      <c r="E145" s="258">
        <v>1</v>
      </c>
      <c r="F145" s="258" t="s">
        <v>539</v>
      </c>
      <c r="G145" s="259">
        <v>72.770064000000005</v>
      </c>
      <c r="H145" s="259">
        <f t="shared" si="25"/>
        <v>80.04707040000001</v>
      </c>
      <c r="I145" s="259">
        <f t="shared" si="26"/>
        <v>72.770064000000005</v>
      </c>
      <c r="J145" s="259">
        <f t="shared" si="12"/>
        <v>80.04707040000001</v>
      </c>
      <c r="K145" s="260" t="s">
        <v>372</v>
      </c>
      <c r="L145" s="258"/>
      <c r="M145" s="258"/>
      <c r="N145" s="260"/>
      <c r="O145" s="258"/>
      <c r="P145" s="258"/>
      <c r="Q145" s="258"/>
      <c r="R145" s="258"/>
      <c r="S145" s="181">
        <f>IFERROR(VLOOKUP(B145,'Customer Details'!$A$6:$C$13,3,FALSE),"")</f>
        <v>0</v>
      </c>
    </row>
    <row r="146" spans="1:19" s="248" customFormat="1" ht="12" customHeight="1" x14ac:dyDescent="0.25">
      <c r="A146" s="257">
        <v>9146267</v>
      </c>
      <c r="B146" s="258" t="s">
        <v>109</v>
      </c>
      <c r="C146" s="257">
        <v>9146267</v>
      </c>
      <c r="D146" s="257" t="s">
        <v>306</v>
      </c>
      <c r="E146" s="258">
        <v>1</v>
      </c>
      <c r="F146" s="258" t="s">
        <v>539</v>
      </c>
      <c r="G146" s="259">
        <v>72.770064000000005</v>
      </c>
      <c r="H146" s="259">
        <f t="shared" si="25"/>
        <v>80.04707040000001</v>
      </c>
      <c r="I146" s="259">
        <f t="shared" si="26"/>
        <v>72.770064000000005</v>
      </c>
      <c r="J146" s="259">
        <f t="shared" si="12"/>
        <v>80.04707040000001</v>
      </c>
      <c r="K146" s="258"/>
      <c r="L146" s="258"/>
      <c r="M146" s="260" t="s">
        <v>372</v>
      </c>
      <c r="N146" s="260"/>
      <c r="O146" s="258"/>
      <c r="P146" s="258"/>
      <c r="Q146" s="258"/>
      <c r="R146" s="258"/>
      <c r="S146" s="181">
        <f>IFERROR(VLOOKUP(B146,'Customer Details'!$A$6:$C$13,3,FALSE),"")</f>
        <v>0</v>
      </c>
    </row>
    <row r="147" spans="1:19" s="248" customFormat="1" ht="12" customHeight="1" x14ac:dyDescent="0.25">
      <c r="A147" s="257">
        <v>1781009</v>
      </c>
      <c r="B147" s="258" t="s">
        <v>109</v>
      </c>
      <c r="C147" s="257">
        <v>1781009</v>
      </c>
      <c r="D147" s="257" t="s">
        <v>54</v>
      </c>
      <c r="E147" s="258">
        <v>1</v>
      </c>
      <c r="F147" s="258"/>
      <c r="G147" s="259">
        <v>10.905024000000001</v>
      </c>
      <c r="H147" s="259">
        <f t="shared" si="25"/>
        <v>11.995526400000003</v>
      </c>
      <c r="I147" s="259">
        <f t="shared" si="26"/>
        <v>10.905024000000001</v>
      </c>
      <c r="J147" s="259">
        <f t="shared" si="12"/>
        <v>11.995526400000003</v>
      </c>
      <c r="K147" s="260" t="s">
        <v>372</v>
      </c>
      <c r="L147" s="258"/>
      <c r="M147" s="258"/>
      <c r="N147" s="260" t="s">
        <v>372</v>
      </c>
      <c r="O147" s="258"/>
      <c r="P147" s="258"/>
      <c r="Q147" s="258"/>
      <c r="R147" s="258"/>
      <c r="S147" s="181">
        <f>IFERROR(VLOOKUP(B147,'Customer Details'!$A$6:$C$13,3,FALSE),"")</f>
        <v>0</v>
      </c>
    </row>
    <row r="148" spans="1:19" s="278" customFormat="1" ht="18.5" x14ac:dyDescent="0.25">
      <c r="A148" s="257">
        <v>9420801</v>
      </c>
      <c r="B148" s="258" t="s">
        <v>109</v>
      </c>
      <c r="C148" s="257">
        <v>9420801</v>
      </c>
      <c r="D148" s="257" t="s">
        <v>211</v>
      </c>
      <c r="E148" s="258">
        <v>1</v>
      </c>
      <c r="F148" s="258"/>
      <c r="G148" s="259">
        <v>30.408240000000003</v>
      </c>
      <c r="H148" s="259">
        <f t="shared" si="25"/>
        <v>33.449064000000007</v>
      </c>
      <c r="I148" s="259">
        <f t="shared" si="26"/>
        <v>30.408240000000003</v>
      </c>
      <c r="J148" s="259">
        <f t="shared" ref="J148:J207" si="27">IFERROR(I148*1.1,"")</f>
        <v>33.449064000000007</v>
      </c>
      <c r="K148" s="260" t="s">
        <v>372</v>
      </c>
      <c r="L148" s="258"/>
      <c r="M148" s="260"/>
      <c r="N148" s="260" t="s">
        <v>372</v>
      </c>
      <c r="O148" s="258"/>
      <c r="P148" s="260" t="s">
        <v>372</v>
      </c>
      <c r="Q148" s="260" t="s">
        <v>372</v>
      </c>
      <c r="R148" s="258"/>
      <c r="S148" s="181">
        <f>IFERROR(VLOOKUP(B148,'Customer Details'!$A$6:$C$13,3,FALSE),"")</f>
        <v>0</v>
      </c>
    </row>
    <row r="149" spans="1:19" s="255" customFormat="1" ht="12" customHeight="1" x14ac:dyDescent="0.25">
      <c r="A149" s="230"/>
      <c r="B149" s="229"/>
      <c r="C149" s="230" t="s">
        <v>430</v>
      </c>
      <c r="D149" s="231"/>
      <c r="E149" s="232"/>
      <c r="F149" s="232"/>
      <c r="G149" s="233"/>
      <c r="H149" s="233"/>
      <c r="I149" s="234"/>
      <c r="J149" s="233"/>
      <c r="K149" s="235"/>
      <c r="L149" s="235"/>
      <c r="M149" s="235"/>
      <c r="N149" s="235"/>
      <c r="O149" s="235"/>
      <c r="P149" s="235"/>
      <c r="Q149" s="235"/>
      <c r="R149" s="235"/>
      <c r="S149" s="254" t="str">
        <f>IFERROR(VLOOKUP(B149,'Customer Details'!$A$6:$C$13,3,FALSE),"")</f>
        <v/>
      </c>
    </row>
    <row r="150" spans="1:19" s="248" customFormat="1" ht="12" customHeight="1" x14ac:dyDescent="0.25">
      <c r="A150" s="257">
        <v>9705414</v>
      </c>
      <c r="B150" s="258" t="s">
        <v>109</v>
      </c>
      <c r="C150" s="257">
        <v>9705414</v>
      </c>
      <c r="D150" s="257" t="s">
        <v>431</v>
      </c>
      <c r="E150" s="258">
        <v>1</v>
      </c>
      <c r="F150" s="258" t="s">
        <v>539</v>
      </c>
      <c r="G150" s="259">
        <v>56.517384</v>
      </c>
      <c r="H150" s="259">
        <f t="shared" ref="H150:H153" si="28">G150*1.1</f>
        <v>62.169122400000006</v>
      </c>
      <c r="I150" s="259">
        <f t="shared" ref="I150:I153" si="29">IFERROR(G150*(1-S150),"")</f>
        <v>56.517384</v>
      </c>
      <c r="J150" s="259">
        <f t="shared" si="27"/>
        <v>62.169122400000006</v>
      </c>
      <c r="K150" s="260"/>
      <c r="L150" s="258"/>
      <c r="M150" s="260"/>
      <c r="N150" s="260" t="s">
        <v>372</v>
      </c>
      <c r="O150" s="258"/>
      <c r="P150" s="260"/>
      <c r="Q150" s="260" t="s">
        <v>372</v>
      </c>
      <c r="R150" s="258"/>
      <c r="S150" s="181">
        <f>IFERROR(VLOOKUP(B150,'Customer Details'!$A$6:$C$13,3,FALSE),"")</f>
        <v>0</v>
      </c>
    </row>
    <row r="151" spans="1:19" s="248" customFormat="1" ht="12" customHeight="1" x14ac:dyDescent="0.25">
      <c r="A151" s="257">
        <v>9705415</v>
      </c>
      <c r="B151" s="258" t="s">
        <v>109</v>
      </c>
      <c r="C151" s="257">
        <v>9705415</v>
      </c>
      <c r="D151" s="257" t="s">
        <v>432</v>
      </c>
      <c r="E151" s="258">
        <v>1</v>
      </c>
      <c r="F151" s="258" t="s">
        <v>540</v>
      </c>
      <c r="G151" s="259">
        <v>56.517384</v>
      </c>
      <c r="H151" s="259">
        <f t="shared" si="28"/>
        <v>62.169122400000006</v>
      </c>
      <c r="I151" s="259">
        <f t="shared" si="29"/>
        <v>56.517384</v>
      </c>
      <c r="J151" s="259">
        <f t="shared" si="27"/>
        <v>62.169122400000006</v>
      </c>
      <c r="K151" s="260"/>
      <c r="L151" s="258"/>
      <c r="M151" s="260"/>
      <c r="N151" s="260" t="s">
        <v>372</v>
      </c>
      <c r="O151" s="258"/>
      <c r="P151" s="260"/>
      <c r="Q151" s="260" t="s">
        <v>372</v>
      </c>
      <c r="R151" s="258"/>
      <c r="S151" s="181">
        <f>IFERROR(VLOOKUP(B151,'Customer Details'!$A$6:$C$13,3,FALSE),"")</f>
        <v>0</v>
      </c>
    </row>
    <row r="152" spans="1:19" s="248" customFormat="1" ht="12" customHeight="1" x14ac:dyDescent="0.25">
      <c r="A152" s="257">
        <v>9706003</v>
      </c>
      <c r="B152" s="258" t="s">
        <v>109</v>
      </c>
      <c r="C152" s="257">
        <v>9706003</v>
      </c>
      <c r="D152" s="257" t="s">
        <v>433</v>
      </c>
      <c r="E152" s="258">
        <v>1</v>
      </c>
      <c r="F152" s="258" t="s">
        <v>540</v>
      </c>
      <c r="G152" s="259">
        <v>61.86504</v>
      </c>
      <c r="H152" s="259">
        <f t="shared" si="28"/>
        <v>68.051544000000007</v>
      </c>
      <c r="I152" s="259">
        <f t="shared" si="29"/>
        <v>61.86504</v>
      </c>
      <c r="J152" s="259">
        <f t="shared" si="27"/>
        <v>68.051544000000007</v>
      </c>
      <c r="K152" s="260"/>
      <c r="L152" s="258"/>
      <c r="M152" s="260"/>
      <c r="N152" s="260" t="s">
        <v>372</v>
      </c>
      <c r="O152" s="258"/>
      <c r="P152" s="260"/>
      <c r="Q152" s="260" t="s">
        <v>372</v>
      </c>
      <c r="R152" s="258"/>
      <c r="S152" s="181">
        <f>IFERROR(VLOOKUP(B152,'Customer Details'!$A$6:$C$13,3,FALSE),"")</f>
        <v>0</v>
      </c>
    </row>
    <row r="153" spans="1:19" s="278" customFormat="1" ht="18.5" x14ac:dyDescent="0.25">
      <c r="A153" s="257">
        <v>9706004</v>
      </c>
      <c r="B153" s="258" t="s">
        <v>109</v>
      </c>
      <c r="C153" s="257">
        <v>9706004</v>
      </c>
      <c r="D153" s="257" t="s">
        <v>434</v>
      </c>
      <c r="E153" s="258">
        <v>1</v>
      </c>
      <c r="F153" s="258" t="s">
        <v>540</v>
      </c>
      <c r="G153" s="259">
        <v>61.86504</v>
      </c>
      <c r="H153" s="259">
        <f t="shared" si="28"/>
        <v>68.051544000000007</v>
      </c>
      <c r="I153" s="259">
        <f t="shared" si="29"/>
        <v>61.86504</v>
      </c>
      <c r="J153" s="259">
        <f t="shared" si="27"/>
        <v>68.051544000000007</v>
      </c>
      <c r="K153" s="260"/>
      <c r="L153" s="258"/>
      <c r="M153" s="260"/>
      <c r="N153" s="260" t="s">
        <v>372</v>
      </c>
      <c r="O153" s="258"/>
      <c r="P153" s="260"/>
      <c r="Q153" s="260" t="s">
        <v>372</v>
      </c>
      <c r="R153" s="258"/>
      <c r="S153" s="181">
        <f>IFERROR(VLOOKUP(B153,'Customer Details'!$A$6:$C$13,3,FALSE),"")</f>
        <v>0</v>
      </c>
    </row>
    <row r="154" spans="1:19" s="227" customFormat="1" ht="24" customHeight="1" x14ac:dyDescent="0.25">
      <c r="A154" s="218"/>
      <c r="B154" s="217"/>
      <c r="C154" s="218" t="s">
        <v>22</v>
      </c>
      <c r="D154" s="219"/>
      <c r="E154" s="220"/>
      <c r="F154" s="220"/>
      <c r="G154" s="267"/>
      <c r="H154" s="267"/>
      <c r="I154" s="268"/>
      <c r="J154" s="267"/>
      <c r="K154" s="224"/>
      <c r="L154" s="224"/>
      <c r="M154" s="224"/>
      <c r="N154" s="224"/>
      <c r="O154" s="224"/>
      <c r="P154" s="224"/>
      <c r="Q154" s="224"/>
      <c r="R154" s="224"/>
      <c r="S154" s="279" t="str">
        <f>IFERROR(VLOOKUP(B154,'Customer Details'!$A$6:$C$13,3,FALSE),"")</f>
        <v/>
      </c>
    </row>
    <row r="155" spans="1:19" s="255" customFormat="1" ht="12" customHeight="1" x14ac:dyDescent="0.25">
      <c r="A155" s="230"/>
      <c r="B155" s="229"/>
      <c r="C155" s="230" t="s">
        <v>27</v>
      </c>
      <c r="D155" s="231"/>
      <c r="E155" s="232"/>
      <c r="F155" s="232"/>
      <c r="G155" s="233"/>
      <c r="H155" s="233"/>
      <c r="I155" s="234"/>
      <c r="J155" s="233"/>
      <c r="K155" s="235"/>
      <c r="L155" s="235"/>
      <c r="M155" s="235"/>
      <c r="N155" s="235"/>
      <c r="O155" s="235"/>
      <c r="P155" s="235"/>
      <c r="Q155" s="235"/>
      <c r="R155" s="235"/>
      <c r="S155" s="254" t="str">
        <f>IFERROR(VLOOKUP(B155,'Customer Details'!$A$6:$C$13,3,FALSE),"")</f>
        <v/>
      </c>
    </row>
    <row r="156" spans="1:19" s="248" customFormat="1" ht="12" customHeight="1" x14ac:dyDescent="0.25">
      <c r="A156" s="257">
        <v>9500685</v>
      </c>
      <c r="B156" s="258" t="s">
        <v>109</v>
      </c>
      <c r="C156" s="257">
        <v>9500685</v>
      </c>
      <c r="D156" s="257" t="s">
        <v>251</v>
      </c>
      <c r="E156" s="258">
        <v>1</v>
      </c>
      <c r="F156" s="258" t="s">
        <v>539</v>
      </c>
      <c r="G156" s="259">
        <v>29.359680000000001</v>
      </c>
      <c r="H156" s="259">
        <f t="shared" ref="H156:H157" si="30">G156*1.1</f>
        <v>32.295648000000007</v>
      </c>
      <c r="I156" s="259">
        <f t="shared" ref="I156:I157" si="31">IFERROR(G156*(1-S156),"")</f>
        <v>29.359680000000001</v>
      </c>
      <c r="J156" s="259">
        <f t="shared" si="27"/>
        <v>32.295648000000007</v>
      </c>
      <c r="K156" s="260" t="s">
        <v>372</v>
      </c>
      <c r="L156" s="260" t="s">
        <v>372</v>
      </c>
      <c r="M156" s="258"/>
      <c r="N156" s="260" t="s">
        <v>372</v>
      </c>
      <c r="O156" s="258"/>
      <c r="P156" s="258"/>
      <c r="Q156" s="258"/>
      <c r="R156" s="258"/>
      <c r="S156" s="181">
        <f>IFERROR(VLOOKUP(B156,'Customer Details'!$A$6:$C$13,3,FALSE),"")</f>
        <v>0</v>
      </c>
    </row>
    <row r="157" spans="1:19" s="278" customFormat="1" ht="18.5" x14ac:dyDescent="0.25">
      <c r="A157" s="257">
        <v>9410633</v>
      </c>
      <c r="B157" s="258" t="s">
        <v>109</v>
      </c>
      <c r="C157" s="257">
        <v>9410633</v>
      </c>
      <c r="D157" s="257" t="s">
        <v>64</v>
      </c>
      <c r="E157" s="258">
        <v>1</v>
      </c>
      <c r="F157" s="258"/>
      <c r="G157" s="259">
        <v>22.858608000000004</v>
      </c>
      <c r="H157" s="259">
        <f t="shared" si="30"/>
        <v>25.144468800000006</v>
      </c>
      <c r="I157" s="259">
        <f t="shared" si="31"/>
        <v>22.858608000000004</v>
      </c>
      <c r="J157" s="259">
        <f t="shared" si="27"/>
        <v>25.144468800000006</v>
      </c>
      <c r="K157" s="260" t="s">
        <v>372</v>
      </c>
      <c r="L157" s="260" t="s">
        <v>372</v>
      </c>
      <c r="M157" s="258"/>
      <c r="N157" s="260" t="s">
        <v>372</v>
      </c>
      <c r="O157" s="258"/>
      <c r="P157" s="258"/>
      <c r="Q157" s="258"/>
      <c r="R157" s="258"/>
      <c r="S157" s="181">
        <f>IFERROR(VLOOKUP(B157,'Customer Details'!$A$6:$C$13,3,FALSE),"")</f>
        <v>0</v>
      </c>
    </row>
    <row r="158" spans="1:19" s="255" customFormat="1" ht="12" customHeight="1" x14ac:dyDescent="0.25">
      <c r="A158" s="230"/>
      <c r="B158" s="229"/>
      <c r="C158" s="230" t="s">
        <v>492</v>
      </c>
      <c r="D158" s="231"/>
      <c r="E158" s="232"/>
      <c r="F158" s="232"/>
      <c r="G158" s="233"/>
      <c r="H158" s="233"/>
      <c r="I158" s="234"/>
      <c r="J158" s="233"/>
      <c r="K158" s="235"/>
      <c r="L158" s="235"/>
      <c r="M158" s="235"/>
      <c r="N158" s="235"/>
      <c r="O158" s="235"/>
      <c r="P158" s="235"/>
      <c r="Q158" s="235"/>
      <c r="R158" s="235"/>
      <c r="S158" s="254" t="str">
        <f>IFERROR(VLOOKUP(B158,'Customer Details'!$A$6:$C$13,3,FALSE),"")</f>
        <v/>
      </c>
    </row>
    <row r="159" spans="1:19" s="248" customFormat="1" ht="12" customHeight="1" x14ac:dyDescent="0.25">
      <c r="A159" s="257">
        <v>9410635</v>
      </c>
      <c r="B159" s="258" t="s">
        <v>109</v>
      </c>
      <c r="C159" s="257">
        <v>9410635</v>
      </c>
      <c r="D159" s="257" t="s">
        <v>204</v>
      </c>
      <c r="E159" s="258">
        <v>1</v>
      </c>
      <c r="F159" s="258" t="s">
        <v>540</v>
      </c>
      <c r="G159" s="259">
        <v>22.858608000000004</v>
      </c>
      <c r="H159" s="259">
        <f t="shared" ref="H159:H163" si="32">G159*1.1</f>
        <v>25.144468800000006</v>
      </c>
      <c r="I159" s="259">
        <f t="shared" ref="I159:I163" si="33">IFERROR(G159*(1-S159),"")</f>
        <v>22.858608000000004</v>
      </c>
      <c r="J159" s="259">
        <f t="shared" si="27"/>
        <v>25.144468800000006</v>
      </c>
      <c r="K159" s="260" t="s">
        <v>372</v>
      </c>
      <c r="L159" s="260" t="s">
        <v>372</v>
      </c>
      <c r="M159" s="258"/>
      <c r="N159" s="260" t="s">
        <v>372</v>
      </c>
      <c r="O159" s="258"/>
      <c r="P159" s="258"/>
      <c r="Q159" s="258"/>
      <c r="R159" s="258"/>
      <c r="S159" s="181">
        <f>IFERROR(VLOOKUP(B159,'Customer Details'!$A$6:$C$13,3,FALSE),"")</f>
        <v>0</v>
      </c>
    </row>
    <row r="160" spans="1:19" s="248" customFormat="1" ht="12" customHeight="1" x14ac:dyDescent="0.25">
      <c r="A160" s="257">
        <v>9410633</v>
      </c>
      <c r="B160" s="258" t="s">
        <v>109</v>
      </c>
      <c r="C160" s="257">
        <v>9410633</v>
      </c>
      <c r="D160" s="257" t="s">
        <v>136</v>
      </c>
      <c r="E160" s="258">
        <v>1</v>
      </c>
      <c r="F160" s="258"/>
      <c r="G160" s="259">
        <v>22.858608000000004</v>
      </c>
      <c r="H160" s="259">
        <f t="shared" si="32"/>
        <v>25.144468800000006</v>
      </c>
      <c r="I160" s="259">
        <f t="shared" si="33"/>
        <v>22.858608000000004</v>
      </c>
      <c r="J160" s="259">
        <f t="shared" si="27"/>
        <v>25.144468800000006</v>
      </c>
      <c r="K160" s="260" t="s">
        <v>372</v>
      </c>
      <c r="L160" s="260" t="s">
        <v>372</v>
      </c>
      <c r="M160" s="258"/>
      <c r="N160" s="260" t="s">
        <v>372</v>
      </c>
      <c r="O160" s="258"/>
      <c r="P160" s="258"/>
      <c r="Q160" s="258"/>
      <c r="R160" s="258"/>
      <c r="S160" s="181">
        <f>IFERROR(VLOOKUP(B160,'Customer Details'!$A$6:$C$13,3,FALSE),"")</f>
        <v>0</v>
      </c>
    </row>
    <row r="161" spans="1:19" s="248" customFormat="1" ht="12" customHeight="1" x14ac:dyDescent="0.25">
      <c r="A161" s="257">
        <v>9028665</v>
      </c>
      <c r="B161" s="258" t="s">
        <v>109</v>
      </c>
      <c r="C161" s="257">
        <v>9028665</v>
      </c>
      <c r="D161" s="257" t="s">
        <v>90</v>
      </c>
      <c r="E161" s="258">
        <v>1</v>
      </c>
      <c r="F161" s="258" t="s">
        <v>539</v>
      </c>
      <c r="G161" s="259">
        <v>1.153416</v>
      </c>
      <c r="H161" s="259">
        <f t="shared" si="32"/>
        <v>1.2687576</v>
      </c>
      <c r="I161" s="259">
        <f t="shared" si="33"/>
        <v>1.153416</v>
      </c>
      <c r="J161" s="259">
        <f t="shared" si="27"/>
        <v>1.2687576</v>
      </c>
      <c r="K161" s="260" t="s">
        <v>372</v>
      </c>
      <c r="L161" s="260" t="s">
        <v>372</v>
      </c>
      <c r="M161" s="258"/>
      <c r="N161" s="260" t="s">
        <v>372</v>
      </c>
      <c r="O161" s="258"/>
      <c r="P161" s="258"/>
      <c r="Q161" s="260" t="s">
        <v>372</v>
      </c>
      <c r="R161" s="258"/>
      <c r="S161" s="181">
        <f>IFERROR(VLOOKUP(B161,'Customer Details'!$A$6:$C$13,3,FALSE),"")</f>
        <v>0</v>
      </c>
    </row>
    <row r="162" spans="1:19" s="248" customFormat="1" ht="12" customHeight="1" x14ac:dyDescent="0.25">
      <c r="A162" s="257">
        <v>1781030</v>
      </c>
      <c r="B162" s="258" t="s">
        <v>109</v>
      </c>
      <c r="C162" s="257">
        <v>1781030</v>
      </c>
      <c r="D162" s="257" t="s">
        <v>91</v>
      </c>
      <c r="E162" s="258">
        <v>1</v>
      </c>
      <c r="F162" s="258" t="s">
        <v>539</v>
      </c>
      <c r="G162" s="259">
        <v>5.4525120000000005</v>
      </c>
      <c r="H162" s="259">
        <f t="shared" si="32"/>
        <v>5.9977632000000014</v>
      </c>
      <c r="I162" s="259">
        <f t="shared" si="33"/>
        <v>5.4525120000000005</v>
      </c>
      <c r="J162" s="259">
        <f t="shared" si="27"/>
        <v>5.9977632000000014</v>
      </c>
      <c r="K162" s="260" t="s">
        <v>372</v>
      </c>
      <c r="L162" s="260" t="s">
        <v>372</v>
      </c>
      <c r="M162" s="258"/>
      <c r="N162" s="260" t="s">
        <v>372</v>
      </c>
      <c r="O162" s="258"/>
      <c r="P162" s="258"/>
      <c r="Q162" s="260" t="s">
        <v>372</v>
      </c>
      <c r="R162" s="258"/>
      <c r="S162" s="181">
        <f>IFERROR(VLOOKUP(B162,'Customer Details'!$A$6:$C$13,3,FALSE),"")</f>
        <v>0</v>
      </c>
    </row>
    <row r="163" spans="1:19" s="278" customFormat="1" ht="18.5" x14ac:dyDescent="0.25">
      <c r="A163" s="257">
        <v>9430603</v>
      </c>
      <c r="B163" s="258" t="s">
        <v>109</v>
      </c>
      <c r="C163" s="257">
        <v>9430603</v>
      </c>
      <c r="D163" s="257" t="s">
        <v>404</v>
      </c>
      <c r="E163" s="258">
        <v>1</v>
      </c>
      <c r="F163" s="258" t="s">
        <v>540</v>
      </c>
      <c r="G163" s="259">
        <v>118.38242400000001</v>
      </c>
      <c r="H163" s="259">
        <f t="shared" si="32"/>
        <v>130.22066640000003</v>
      </c>
      <c r="I163" s="259">
        <f t="shared" si="33"/>
        <v>118.38242400000001</v>
      </c>
      <c r="J163" s="259">
        <f t="shared" si="27"/>
        <v>130.22066640000003</v>
      </c>
      <c r="K163" s="258"/>
      <c r="L163" s="258"/>
      <c r="M163" s="260" t="s">
        <v>372</v>
      </c>
      <c r="N163" s="258"/>
      <c r="O163" s="258"/>
      <c r="P163" s="260" t="s">
        <v>372</v>
      </c>
      <c r="Q163" s="258"/>
      <c r="R163" s="258"/>
      <c r="S163" s="181">
        <f>IFERROR(VLOOKUP(B163,'Customer Details'!$A$6:$C$13,3,FALSE),"")</f>
        <v>0</v>
      </c>
    </row>
    <row r="164" spans="1:19" s="281" customFormat="1" ht="12" customHeight="1" x14ac:dyDescent="0.25">
      <c r="A164" s="218"/>
      <c r="B164" s="217"/>
      <c r="C164" s="218" t="s">
        <v>517</v>
      </c>
      <c r="D164" s="219"/>
      <c r="E164" s="220"/>
      <c r="F164" s="220"/>
      <c r="G164" s="267"/>
      <c r="H164" s="267"/>
      <c r="I164" s="268"/>
      <c r="J164" s="267"/>
      <c r="K164" s="224"/>
      <c r="L164" s="224"/>
      <c r="M164" s="224"/>
      <c r="N164" s="224"/>
      <c r="O164" s="224"/>
      <c r="P164" s="224"/>
      <c r="Q164" s="224"/>
      <c r="R164" s="224"/>
      <c r="S164" s="280" t="str">
        <f>IFERROR(VLOOKUP(B164,'Customer Details'!$A$6:$C$13,3,FALSE),"")</f>
        <v/>
      </c>
    </row>
    <row r="165" spans="1:19" s="270" customFormat="1" ht="12" customHeight="1" x14ac:dyDescent="0.25">
      <c r="A165" s="257">
        <v>9018685</v>
      </c>
      <c r="B165" s="258" t="s">
        <v>109</v>
      </c>
      <c r="C165" s="257">
        <v>9018685</v>
      </c>
      <c r="D165" s="257" t="s">
        <v>354</v>
      </c>
      <c r="E165" s="258">
        <v>1</v>
      </c>
      <c r="F165" s="258"/>
      <c r="G165" s="259">
        <v>14.155559999999999</v>
      </c>
      <c r="H165" s="259">
        <f t="shared" ref="H165:H173" si="34">G165*1.1</f>
        <v>15.571116</v>
      </c>
      <c r="I165" s="259">
        <f t="shared" ref="I165:I173" si="35">IFERROR(G165*(1-S165),"")</f>
        <v>14.155559999999999</v>
      </c>
      <c r="J165" s="259">
        <f t="shared" si="27"/>
        <v>15.571116</v>
      </c>
      <c r="K165" s="260" t="s">
        <v>372</v>
      </c>
      <c r="L165" s="260" t="s">
        <v>372</v>
      </c>
      <c r="M165" s="258"/>
      <c r="N165" s="258"/>
      <c r="O165" s="258"/>
      <c r="P165" s="258"/>
      <c r="Q165" s="258"/>
      <c r="R165" s="258"/>
      <c r="S165" s="181">
        <f>IFERROR(VLOOKUP(B165,'Customer Details'!$A$6:$C$13,3,FALSE),"")</f>
        <v>0</v>
      </c>
    </row>
    <row r="166" spans="1:19" s="270" customFormat="1" ht="12" customHeight="1" x14ac:dyDescent="0.25">
      <c r="A166" s="257">
        <v>9014834</v>
      </c>
      <c r="B166" s="258" t="s">
        <v>109</v>
      </c>
      <c r="C166" s="257">
        <v>9014834</v>
      </c>
      <c r="D166" s="257" t="s">
        <v>355</v>
      </c>
      <c r="E166" s="258">
        <v>1</v>
      </c>
      <c r="F166" s="258"/>
      <c r="G166" s="259">
        <v>43.410384000000001</v>
      </c>
      <c r="H166" s="259">
        <f t="shared" si="34"/>
        <v>47.751422400000003</v>
      </c>
      <c r="I166" s="259">
        <f t="shared" si="35"/>
        <v>43.410384000000001</v>
      </c>
      <c r="J166" s="259">
        <f t="shared" si="27"/>
        <v>47.751422400000003</v>
      </c>
      <c r="K166" s="260" t="s">
        <v>372</v>
      </c>
      <c r="L166" s="260" t="s">
        <v>372</v>
      </c>
      <c r="M166" s="258"/>
      <c r="N166" s="258"/>
      <c r="O166" s="258"/>
      <c r="P166" s="258"/>
      <c r="Q166" s="258"/>
      <c r="R166" s="258"/>
      <c r="S166" s="181">
        <f>IFERROR(VLOOKUP(B166,'Customer Details'!$A$6:$C$13,3,FALSE),"")</f>
        <v>0</v>
      </c>
    </row>
    <row r="167" spans="1:19" s="270" customFormat="1" ht="12" customHeight="1" x14ac:dyDescent="0.25">
      <c r="A167" s="257">
        <v>9018608</v>
      </c>
      <c r="B167" s="258" t="s">
        <v>109</v>
      </c>
      <c r="C167" s="257">
        <v>9018608</v>
      </c>
      <c r="D167" s="257" t="s">
        <v>658</v>
      </c>
      <c r="E167" s="258">
        <v>1</v>
      </c>
      <c r="F167" s="258"/>
      <c r="G167" s="259">
        <v>16.357536</v>
      </c>
      <c r="H167" s="259">
        <f t="shared" si="34"/>
        <v>17.993289600000001</v>
      </c>
      <c r="I167" s="259">
        <f t="shared" si="35"/>
        <v>16.357536</v>
      </c>
      <c r="J167" s="259">
        <f t="shared" si="27"/>
        <v>17.993289600000001</v>
      </c>
      <c r="K167" s="260" t="s">
        <v>372</v>
      </c>
      <c r="L167" s="260" t="s">
        <v>372</v>
      </c>
      <c r="M167" s="258"/>
      <c r="N167" s="258"/>
      <c r="O167" s="258"/>
      <c r="P167" s="258"/>
      <c r="Q167" s="258"/>
      <c r="R167" s="258"/>
      <c r="S167" s="181">
        <f>IFERROR(VLOOKUP(B167,'Customer Details'!$A$6:$C$13,3,FALSE),"")</f>
        <v>0</v>
      </c>
    </row>
    <row r="168" spans="1:19" s="270" customFormat="1" ht="12" customHeight="1" x14ac:dyDescent="0.25">
      <c r="A168" s="257">
        <v>9018621</v>
      </c>
      <c r="B168" s="258" t="s">
        <v>109</v>
      </c>
      <c r="C168" s="257">
        <v>9018621</v>
      </c>
      <c r="D168" s="257" t="s">
        <v>653</v>
      </c>
      <c r="E168" s="258">
        <v>1</v>
      </c>
      <c r="F168" s="258"/>
      <c r="G168" s="259">
        <v>65.115576000000004</v>
      </c>
      <c r="H168" s="259">
        <f t="shared" si="34"/>
        <v>71.627133600000008</v>
      </c>
      <c r="I168" s="259">
        <f t="shared" si="35"/>
        <v>65.115576000000004</v>
      </c>
      <c r="J168" s="259">
        <f t="shared" si="27"/>
        <v>71.627133600000008</v>
      </c>
      <c r="K168" s="260" t="s">
        <v>372</v>
      </c>
      <c r="L168" s="260" t="s">
        <v>372</v>
      </c>
      <c r="M168" s="258"/>
      <c r="N168" s="258"/>
      <c r="O168" s="258"/>
      <c r="P168" s="258"/>
      <c r="Q168" s="258"/>
      <c r="R168" s="258"/>
      <c r="S168" s="181">
        <f>IFERROR(VLOOKUP(B168,'Customer Details'!$A$6:$C$13,3,FALSE),"")</f>
        <v>0</v>
      </c>
    </row>
    <row r="169" spans="1:19" s="270" customFormat="1" ht="12" customHeight="1" x14ac:dyDescent="0.25">
      <c r="A169" s="257">
        <v>9013263</v>
      </c>
      <c r="B169" s="258" t="s">
        <v>109</v>
      </c>
      <c r="C169" s="257">
        <v>9013263</v>
      </c>
      <c r="D169" s="257" t="s">
        <v>356</v>
      </c>
      <c r="E169" s="258">
        <v>1</v>
      </c>
      <c r="F169" s="258" t="s">
        <v>540</v>
      </c>
      <c r="G169" s="259">
        <v>5.4525120000000005</v>
      </c>
      <c r="H169" s="259">
        <f t="shared" si="34"/>
        <v>5.9977632000000014</v>
      </c>
      <c r="I169" s="259">
        <f t="shared" si="35"/>
        <v>5.4525120000000005</v>
      </c>
      <c r="J169" s="259">
        <f t="shared" si="27"/>
        <v>5.9977632000000014</v>
      </c>
      <c r="K169" s="260" t="s">
        <v>372</v>
      </c>
      <c r="L169" s="260" t="s">
        <v>372</v>
      </c>
      <c r="M169" s="258"/>
      <c r="N169" s="258"/>
      <c r="O169" s="258"/>
      <c r="P169" s="258"/>
      <c r="Q169" s="258"/>
      <c r="R169" s="258"/>
      <c r="S169" s="181">
        <f>IFERROR(VLOOKUP(B169,'Customer Details'!$A$6:$C$13,3,FALSE),"")</f>
        <v>0</v>
      </c>
    </row>
    <row r="170" spans="1:19" s="270" customFormat="1" ht="12" customHeight="1" x14ac:dyDescent="0.25">
      <c r="A170" s="257">
        <v>9018625</v>
      </c>
      <c r="B170" s="258" t="s">
        <v>109</v>
      </c>
      <c r="C170" s="257">
        <v>9018625</v>
      </c>
      <c r="D170" s="257" t="s">
        <v>357</v>
      </c>
      <c r="E170" s="258">
        <v>1</v>
      </c>
      <c r="F170" s="258" t="s">
        <v>539</v>
      </c>
      <c r="G170" s="259">
        <v>7.6544880000000006</v>
      </c>
      <c r="H170" s="259">
        <f t="shared" si="34"/>
        <v>8.4199368000000021</v>
      </c>
      <c r="I170" s="259">
        <f t="shared" si="35"/>
        <v>7.6544880000000006</v>
      </c>
      <c r="J170" s="259">
        <f t="shared" si="27"/>
        <v>8.4199368000000021</v>
      </c>
      <c r="K170" s="260" t="s">
        <v>372</v>
      </c>
      <c r="L170" s="260" t="s">
        <v>372</v>
      </c>
      <c r="M170" s="258"/>
      <c r="N170" s="258"/>
      <c r="O170" s="258"/>
      <c r="P170" s="258"/>
      <c r="Q170" s="258"/>
      <c r="R170" s="258"/>
      <c r="S170" s="181">
        <f>IFERROR(VLOOKUP(B170,'Customer Details'!$A$6:$C$13,3,FALSE),"")</f>
        <v>0</v>
      </c>
    </row>
    <row r="171" spans="1:19" s="270" customFormat="1" ht="12" customHeight="1" x14ac:dyDescent="0.25">
      <c r="A171" s="257">
        <v>9016736</v>
      </c>
      <c r="B171" s="258" t="s">
        <v>109</v>
      </c>
      <c r="C171" s="257">
        <v>9016736</v>
      </c>
      <c r="D171" s="257" t="s">
        <v>358</v>
      </c>
      <c r="E171" s="258">
        <v>1</v>
      </c>
      <c r="F171" s="258" t="s">
        <v>539</v>
      </c>
      <c r="G171" s="259">
        <v>7.6544880000000006</v>
      </c>
      <c r="H171" s="259">
        <f t="shared" si="34"/>
        <v>8.4199368000000021</v>
      </c>
      <c r="I171" s="259">
        <f t="shared" si="35"/>
        <v>7.6544880000000006</v>
      </c>
      <c r="J171" s="259">
        <f t="shared" si="27"/>
        <v>8.4199368000000021</v>
      </c>
      <c r="K171" s="260" t="s">
        <v>372</v>
      </c>
      <c r="L171" s="260" t="s">
        <v>372</v>
      </c>
      <c r="M171" s="258"/>
      <c r="N171" s="258"/>
      <c r="O171" s="258"/>
      <c r="P171" s="258"/>
      <c r="Q171" s="258"/>
      <c r="R171" s="258"/>
      <c r="S171" s="181">
        <f>IFERROR(VLOOKUP(B171,'Customer Details'!$A$6:$C$13,3,FALSE),"")</f>
        <v>0</v>
      </c>
    </row>
    <row r="172" spans="1:19" s="270" customFormat="1" ht="12" customHeight="1" x14ac:dyDescent="0.25">
      <c r="A172" s="257">
        <v>9018623</v>
      </c>
      <c r="B172" s="258" t="s">
        <v>109</v>
      </c>
      <c r="C172" s="257">
        <v>9018623</v>
      </c>
      <c r="D172" s="257" t="s">
        <v>359</v>
      </c>
      <c r="E172" s="258">
        <v>1</v>
      </c>
      <c r="F172" s="258" t="s">
        <v>539</v>
      </c>
      <c r="G172" s="259">
        <v>6.6059280000000005</v>
      </c>
      <c r="H172" s="259">
        <f t="shared" si="34"/>
        <v>7.2665208000000012</v>
      </c>
      <c r="I172" s="259">
        <f t="shared" si="35"/>
        <v>6.6059280000000005</v>
      </c>
      <c r="J172" s="259">
        <f t="shared" si="27"/>
        <v>7.2665208000000012</v>
      </c>
      <c r="K172" s="260" t="s">
        <v>372</v>
      </c>
      <c r="L172" s="260" t="s">
        <v>372</v>
      </c>
      <c r="M172" s="258"/>
      <c r="N172" s="258"/>
      <c r="O172" s="258"/>
      <c r="P172" s="258"/>
      <c r="Q172" s="258"/>
      <c r="R172" s="258"/>
      <c r="S172" s="181">
        <f>IFERROR(VLOOKUP(B172,'Customer Details'!$A$6:$C$13,3,FALSE),"")</f>
        <v>0</v>
      </c>
    </row>
    <row r="173" spans="1:19" s="278" customFormat="1" ht="24" customHeight="1" x14ac:dyDescent="0.25">
      <c r="A173" s="257">
        <v>9018624</v>
      </c>
      <c r="B173" s="258" t="s">
        <v>109</v>
      </c>
      <c r="C173" s="257">
        <v>9018624</v>
      </c>
      <c r="D173" s="257" t="s">
        <v>360</v>
      </c>
      <c r="E173" s="258">
        <v>1</v>
      </c>
      <c r="F173" s="258" t="s">
        <v>539</v>
      </c>
      <c r="G173" s="259">
        <v>8.7030480000000008</v>
      </c>
      <c r="H173" s="259">
        <f t="shared" si="34"/>
        <v>9.5733528000000021</v>
      </c>
      <c r="I173" s="259">
        <f t="shared" si="35"/>
        <v>8.7030480000000008</v>
      </c>
      <c r="J173" s="259">
        <f t="shared" si="27"/>
        <v>9.5733528000000021</v>
      </c>
      <c r="K173" s="260" t="s">
        <v>372</v>
      </c>
      <c r="L173" s="260" t="s">
        <v>372</v>
      </c>
      <c r="M173" s="258"/>
      <c r="N173" s="258"/>
      <c r="O173" s="258"/>
      <c r="P173" s="258"/>
      <c r="Q173" s="258"/>
      <c r="R173" s="258"/>
      <c r="S173" s="181">
        <f>IFERROR(VLOOKUP(B173,'Customer Details'!$A$6:$C$13,3,FALSE),"")</f>
        <v>0</v>
      </c>
    </row>
    <row r="174" spans="1:19" s="227" customFormat="1" ht="24" customHeight="1" x14ac:dyDescent="0.25">
      <c r="A174" s="218"/>
      <c r="B174" s="217"/>
      <c r="C174" s="218" t="s">
        <v>392</v>
      </c>
      <c r="D174" s="219"/>
      <c r="E174" s="220"/>
      <c r="F174" s="220"/>
      <c r="G174" s="267"/>
      <c r="H174" s="267"/>
      <c r="I174" s="268"/>
      <c r="J174" s="267"/>
      <c r="K174" s="224"/>
      <c r="L174" s="224"/>
      <c r="M174" s="224"/>
      <c r="N174" s="224"/>
      <c r="O174" s="224"/>
      <c r="P174" s="224"/>
      <c r="Q174" s="224"/>
      <c r="R174" s="224"/>
      <c r="S174" s="277" t="str">
        <f>IFERROR(VLOOKUP(B174,'Customer Details'!$A$6:$C$13,3,FALSE),"")</f>
        <v/>
      </c>
    </row>
    <row r="175" spans="1:19" s="255" customFormat="1" ht="12" customHeight="1" x14ac:dyDescent="0.25">
      <c r="A175" s="230"/>
      <c r="B175" s="229"/>
      <c r="C175" s="230" t="s">
        <v>23</v>
      </c>
      <c r="D175" s="231"/>
      <c r="E175" s="232"/>
      <c r="F175" s="232"/>
      <c r="G175" s="233"/>
      <c r="H175" s="233"/>
      <c r="I175" s="234"/>
      <c r="J175" s="233"/>
      <c r="K175" s="235"/>
      <c r="L175" s="235"/>
      <c r="M175" s="235"/>
      <c r="N175" s="235"/>
      <c r="O175" s="235"/>
      <c r="P175" s="235"/>
      <c r="Q175" s="235"/>
      <c r="R175" s="235"/>
      <c r="S175" s="254" t="str">
        <f>IFERROR(VLOOKUP(B175,'Customer Details'!$A$6:$C$13,3,FALSE),"")</f>
        <v/>
      </c>
    </row>
    <row r="176" spans="1:19" s="278" customFormat="1" ht="24" customHeight="1" x14ac:dyDescent="0.25">
      <c r="A176" s="257">
        <v>9163030</v>
      </c>
      <c r="B176" s="258" t="s">
        <v>109</v>
      </c>
      <c r="C176" s="257">
        <v>9163030</v>
      </c>
      <c r="D176" s="257" t="s">
        <v>24</v>
      </c>
      <c r="E176" s="258">
        <v>1</v>
      </c>
      <c r="F176" s="258"/>
      <c r="G176" s="259">
        <v>56.517384</v>
      </c>
      <c r="H176" s="259">
        <f>G176*1.1</f>
        <v>62.169122400000006</v>
      </c>
      <c r="I176" s="259">
        <f>IFERROR(G176*(1-S176),"")</f>
        <v>56.517384</v>
      </c>
      <c r="J176" s="259">
        <f t="shared" si="27"/>
        <v>62.169122400000006</v>
      </c>
      <c r="K176" s="258"/>
      <c r="L176" s="260" t="s">
        <v>372</v>
      </c>
      <c r="M176" s="258"/>
      <c r="N176" s="258"/>
      <c r="O176" s="258"/>
      <c r="P176" s="258"/>
      <c r="Q176" s="258"/>
      <c r="R176" s="258"/>
      <c r="S176" s="181">
        <f>IFERROR(VLOOKUP(B176,'Customer Details'!$A$6:$C$13,3,FALSE),"")</f>
        <v>0</v>
      </c>
    </row>
    <row r="177" spans="1:19" s="282" customFormat="1" ht="12" customHeight="1" x14ac:dyDescent="0.25">
      <c r="A177" s="230"/>
      <c r="B177" s="229"/>
      <c r="C177" s="230" t="s">
        <v>197</v>
      </c>
      <c r="D177" s="231"/>
      <c r="E177" s="232"/>
      <c r="F177" s="232"/>
      <c r="G177" s="233"/>
      <c r="H177" s="233"/>
      <c r="I177" s="234"/>
      <c r="J177" s="233"/>
      <c r="K177" s="235"/>
      <c r="L177" s="235"/>
      <c r="M177" s="235"/>
      <c r="N177" s="235"/>
      <c r="O177" s="235"/>
      <c r="P177" s="235"/>
      <c r="Q177" s="235"/>
      <c r="R177" s="235"/>
      <c r="S177" s="254" t="str">
        <f>IFERROR(VLOOKUP(B177,'Customer Details'!$A$6:$C$13,3,FALSE),"")</f>
        <v/>
      </c>
    </row>
    <row r="178" spans="1:19" s="248" customFormat="1" ht="12" customHeight="1" x14ac:dyDescent="0.25">
      <c r="A178" s="257">
        <v>9162175</v>
      </c>
      <c r="B178" s="258" t="s">
        <v>109</v>
      </c>
      <c r="C178" s="257">
        <v>9162175</v>
      </c>
      <c r="D178" s="257" t="s">
        <v>426</v>
      </c>
      <c r="E178" s="258">
        <v>100</v>
      </c>
      <c r="F178" s="258" t="s">
        <v>540</v>
      </c>
      <c r="G178" s="259">
        <v>2.2019760000000002</v>
      </c>
      <c r="H178" s="259">
        <f t="shared" ref="H178:H180" si="36">G178*1.1</f>
        <v>2.4221736000000003</v>
      </c>
      <c r="I178" s="259">
        <f t="shared" ref="I178:I180" si="37">IFERROR(G178*(1-S178),"")</f>
        <v>2.2019760000000002</v>
      </c>
      <c r="J178" s="259">
        <f t="shared" si="27"/>
        <v>2.4221736000000003</v>
      </c>
      <c r="K178" s="258"/>
      <c r="L178" s="260" t="s">
        <v>372</v>
      </c>
      <c r="M178" s="258"/>
      <c r="N178" s="258"/>
      <c r="O178" s="258"/>
      <c r="P178" s="258"/>
      <c r="Q178" s="258"/>
      <c r="R178" s="258"/>
      <c r="S178" s="181">
        <f>IFERROR(VLOOKUP(B178,'Customer Details'!$A$6:$C$13,3,FALSE),"")</f>
        <v>0</v>
      </c>
    </row>
    <row r="179" spans="1:19" s="248" customFormat="1" ht="12" customHeight="1" x14ac:dyDescent="0.25">
      <c r="A179" s="257">
        <v>9162176</v>
      </c>
      <c r="B179" s="258" t="s">
        <v>109</v>
      </c>
      <c r="C179" s="257">
        <v>9162176</v>
      </c>
      <c r="D179" s="257" t="s">
        <v>65</v>
      </c>
      <c r="E179" s="258">
        <v>100</v>
      </c>
      <c r="F179" s="258"/>
      <c r="G179" s="259">
        <v>2.2019760000000002</v>
      </c>
      <c r="H179" s="259">
        <f t="shared" si="36"/>
        <v>2.4221736000000003</v>
      </c>
      <c r="I179" s="259">
        <f t="shared" si="37"/>
        <v>2.2019760000000002</v>
      </c>
      <c r="J179" s="259">
        <f t="shared" si="27"/>
        <v>2.4221736000000003</v>
      </c>
      <c r="K179" s="258"/>
      <c r="L179" s="260" t="s">
        <v>372</v>
      </c>
      <c r="M179" s="258"/>
      <c r="N179" s="258"/>
      <c r="O179" s="258"/>
      <c r="P179" s="258"/>
      <c r="Q179" s="258"/>
      <c r="R179" s="258"/>
      <c r="S179" s="181">
        <f>IFERROR(VLOOKUP(B179,'Customer Details'!$A$6:$C$13,3,FALSE),"")</f>
        <v>0</v>
      </c>
    </row>
    <row r="180" spans="1:19" s="278" customFormat="1" ht="24" customHeight="1" x14ac:dyDescent="0.25">
      <c r="A180" s="257">
        <v>9162139</v>
      </c>
      <c r="B180" s="258" t="s">
        <v>109</v>
      </c>
      <c r="C180" s="257">
        <v>9162139</v>
      </c>
      <c r="D180" s="257" t="s">
        <v>66</v>
      </c>
      <c r="E180" s="258">
        <v>100</v>
      </c>
      <c r="F180" s="258" t="s">
        <v>540</v>
      </c>
      <c r="G180" s="259">
        <v>2.2019760000000002</v>
      </c>
      <c r="H180" s="259">
        <f t="shared" si="36"/>
        <v>2.4221736000000003</v>
      </c>
      <c r="I180" s="259">
        <f t="shared" si="37"/>
        <v>2.2019760000000002</v>
      </c>
      <c r="J180" s="259">
        <f t="shared" si="27"/>
        <v>2.4221736000000003</v>
      </c>
      <c r="K180" s="258"/>
      <c r="L180" s="260" t="s">
        <v>372</v>
      </c>
      <c r="M180" s="258"/>
      <c r="N180" s="258"/>
      <c r="O180" s="258"/>
      <c r="P180" s="258"/>
      <c r="Q180" s="258"/>
      <c r="R180" s="258"/>
      <c r="S180" s="181">
        <f>IFERROR(VLOOKUP(B180,'Customer Details'!$A$6:$C$13,3,FALSE),"")</f>
        <v>0</v>
      </c>
    </row>
    <row r="181" spans="1:19" s="282" customFormat="1" ht="12" customHeight="1" x14ac:dyDescent="0.25">
      <c r="A181" s="230"/>
      <c r="B181" s="229"/>
      <c r="C181" s="230" t="s">
        <v>393</v>
      </c>
      <c r="D181" s="231"/>
      <c r="E181" s="232"/>
      <c r="F181" s="232"/>
      <c r="G181" s="233"/>
      <c r="H181" s="233"/>
      <c r="I181" s="234"/>
      <c r="J181" s="233"/>
      <c r="K181" s="235"/>
      <c r="L181" s="235"/>
      <c r="M181" s="235"/>
      <c r="N181" s="235"/>
      <c r="O181" s="235"/>
      <c r="P181" s="235"/>
      <c r="Q181" s="235"/>
      <c r="R181" s="235"/>
      <c r="S181" s="254" t="str">
        <f>IFERROR(VLOOKUP(B181,'Customer Details'!$A$6:$C$13,3,FALSE),"")</f>
        <v/>
      </c>
    </row>
    <row r="182" spans="1:19" s="248" customFormat="1" ht="12" customHeight="1" x14ac:dyDescent="0.25">
      <c r="A182" s="257">
        <v>9163260</v>
      </c>
      <c r="B182" s="258" t="s">
        <v>109</v>
      </c>
      <c r="C182" s="257">
        <v>9163260</v>
      </c>
      <c r="D182" s="257" t="s">
        <v>183</v>
      </c>
      <c r="E182" s="258">
        <v>100</v>
      </c>
      <c r="F182" s="258"/>
      <c r="G182" s="259">
        <v>2.2019760000000002</v>
      </c>
      <c r="H182" s="259">
        <f t="shared" ref="H182:H186" si="38">G182*1.1</f>
        <v>2.4221736000000003</v>
      </c>
      <c r="I182" s="259">
        <f t="shared" ref="I182:I186" si="39">IFERROR(G182*(1-S182),"")</f>
        <v>2.2019760000000002</v>
      </c>
      <c r="J182" s="259">
        <f t="shared" si="27"/>
        <v>2.4221736000000003</v>
      </c>
      <c r="K182" s="258"/>
      <c r="L182" s="260" t="s">
        <v>372</v>
      </c>
      <c r="M182" s="258"/>
      <c r="N182" s="258"/>
      <c r="O182" s="258"/>
      <c r="P182" s="258"/>
      <c r="Q182" s="258"/>
      <c r="R182" s="258"/>
      <c r="S182" s="181">
        <f>IFERROR(VLOOKUP(B182,'Customer Details'!$A$6:$C$13,3,FALSE),"")</f>
        <v>0</v>
      </c>
    </row>
    <row r="183" spans="1:19" s="248" customFormat="1" ht="12" customHeight="1" x14ac:dyDescent="0.25">
      <c r="A183" s="257">
        <v>9163261</v>
      </c>
      <c r="B183" s="258" t="s">
        <v>109</v>
      </c>
      <c r="C183" s="257">
        <v>9163261</v>
      </c>
      <c r="D183" s="257" t="s">
        <v>184</v>
      </c>
      <c r="E183" s="258">
        <v>100</v>
      </c>
      <c r="F183" s="258"/>
      <c r="G183" s="259">
        <v>2.2019760000000002</v>
      </c>
      <c r="H183" s="259">
        <f t="shared" si="38"/>
        <v>2.4221736000000003</v>
      </c>
      <c r="I183" s="259">
        <f t="shared" si="39"/>
        <v>2.2019760000000002</v>
      </c>
      <c r="J183" s="259">
        <f t="shared" si="27"/>
        <v>2.4221736000000003</v>
      </c>
      <c r="K183" s="258"/>
      <c r="L183" s="260" t="s">
        <v>372</v>
      </c>
      <c r="M183" s="258"/>
      <c r="N183" s="258"/>
      <c r="O183" s="258"/>
      <c r="P183" s="258"/>
      <c r="Q183" s="258"/>
      <c r="R183" s="258"/>
      <c r="S183" s="181">
        <f>IFERROR(VLOOKUP(B183,'Customer Details'!$A$6:$C$13,3,FALSE),"")</f>
        <v>0</v>
      </c>
    </row>
    <row r="184" spans="1:19" s="248" customFormat="1" ht="12" customHeight="1" x14ac:dyDescent="0.25">
      <c r="A184" s="257">
        <v>9163262</v>
      </c>
      <c r="B184" s="258" t="s">
        <v>109</v>
      </c>
      <c r="C184" s="257">
        <v>9163262</v>
      </c>
      <c r="D184" s="257" t="s">
        <v>185</v>
      </c>
      <c r="E184" s="258">
        <v>100</v>
      </c>
      <c r="F184" s="258"/>
      <c r="G184" s="259">
        <v>3.3553920000000002</v>
      </c>
      <c r="H184" s="259">
        <f t="shared" si="38"/>
        <v>3.6909312000000005</v>
      </c>
      <c r="I184" s="259">
        <f t="shared" si="39"/>
        <v>3.3553920000000002</v>
      </c>
      <c r="J184" s="259">
        <f t="shared" si="27"/>
        <v>3.6909312000000005</v>
      </c>
      <c r="K184" s="258"/>
      <c r="L184" s="260" t="s">
        <v>372</v>
      </c>
      <c r="M184" s="258"/>
      <c r="N184" s="258"/>
      <c r="O184" s="258"/>
      <c r="P184" s="258"/>
      <c r="Q184" s="258"/>
      <c r="R184" s="258"/>
      <c r="S184" s="181">
        <f>IFERROR(VLOOKUP(B184,'Customer Details'!$A$6:$C$13,3,FALSE),"")</f>
        <v>0</v>
      </c>
    </row>
    <row r="185" spans="1:19" s="248" customFormat="1" ht="12" customHeight="1" x14ac:dyDescent="0.25">
      <c r="A185" s="257">
        <v>9163332</v>
      </c>
      <c r="B185" s="258" t="s">
        <v>109</v>
      </c>
      <c r="C185" s="257">
        <v>9163332</v>
      </c>
      <c r="D185" s="257" t="s">
        <v>186</v>
      </c>
      <c r="E185" s="258">
        <v>100</v>
      </c>
      <c r="F185" s="258"/>
      <c r="G185" s="259">
        <v>3.3553920000000002</v>
      </c>
      <c r="H185" s="259">
        <f t="shared" si="38"/>
        <v>3.6909312000000005</v>
      </c>
      <c r="I185" s="259">
        <f t="shared" si="39"/>
        <v>3.3553920000000002</v>
      </c>
      <c r="J185" s="259">
        <f t="shared" si="27"/>
        <v>3.6909312000000005</v>
      </c>
      <c r="K185" s="258"/>
      <c r="L185" s="260" t="s">
        <v>372</v>
      </c>
      <c r="M185" s="258"/>
      <c r="N185" s="258"/>
      <c r="O185" s="258"/>
      <c r="P185" s="258"/>
      <c r="Q185" s="258"/>
      <c r="R185" s="258"/>
      <c r="S185" s="181">
        <f>IFERROR(VLOOKUP(B185,'Customer Details'!$A$6:$C$13,3,FALSE),"")</f>
        <v>0</v>
      </c>
    </row>
    <row r="186" spans="1:19" s="278" customFormat="1" ht="24" customHeight="1" x14ac:dyDescent="0.25">
      <c r="A186" s="257">
        <v>9163268</v>
      </c>
      <c r="B186" s="258" t="s">
        <v>109</v>
      </c>
      <c r="C186" s="257">
        <v>9163268</v>
      </c>
      <c r="D186" s="257" t="s">
        <v>187</v>
      </c>
      <c r="E186" s="258">
        <v>100</v>
      </c>
      <c r="F186" s="258"/>
      <c r="G186" s="259">
        <v>3.3553920000000002</v>
      </c>
      <c r="H186" s="259">
        <f t="shared" si="38"/>
        <v>3.6909312000000005</v>
      </c>
      <c r="I186" s="259">
        <f t="shared" si="39"/>
        <v>3.3553920000000002</v>
      </c>
      <c r="J186" s="259">
        <f t="shared" si="27"/>
        <v>3.6909312000000005</v>
      </c>
      <c r="K186" s="258"/>
      <c r="L186" s="260" t="s">
        <v>372</v>
      </c>
      <c r="M186" s="258"/>
      <c r="N186" s="258"/>
      <c r="O186" s="258"/>
      <c r="P186" s="258"/>
      <c r="Q186" s="258"/>
      <c r="R186" s="258"/>
      <c r="S186" s="181">
        <f>IFERROR(VLOOKUP(B186,'Customer Details'!$A$6:$C$13,3,FALSE),"")</f>
        <v>0</v>
      </c>
    </row>
    <row r="187" spans="1:19" s="282" customFormat="1" ht="12" customHeight="1" x14ac:dyDescent="0.25">
      <c r="A187" s="230"/>
      <c r="B187" s="229"/>
      <c r="C187" s="230" t="s">
        <v>180</v>
      </c>
      <c r="D187" s="231"/>
      <c r="E187" s="232"/>
      <c r="F187" s="232"/>
      <c r="G187" s="233"/>
      <c r="H187" s="233"/>
      <c r="I187" s="234"/>
      <c r="J187" s="233"/>
      <c r="K187" s="235"/>
      <c r="L187" s="235"/>
      <c r="M187" s="235"/>
      <c r="N187" s="235"/>
      <c r="O187" s="235"/>
      <c r="P187" s="235"/>
      <c r="Q187" s="235"/>
      <c r="R187" s="235"/>
      <c r="S187" s="254" t="str">
        <f>IFERROR(VLOOKUP(B187,'Customer Details'!$A$6:$C$13,3,FALSE),"")</f>
        <v/>
      </c>
    </row>
    <row r="188" spans="1:19" s="248" customFormat="1" ht="12" customHeight="1" x14ac:dyDescent="0.25">
      <c r="A188" s="257">
        <v>9163251</v>
      </c>
      <c r="B188" s="258" t="s">
        <v>109</v>
      </c>
      <c r="C188" s="257">
        <v>9163251</v>
      </c>
      <c r="D188" s="257" t="s">
        <v>188</v>
      </c>
      <c r="E188" s="258">
        <v>100</v>
      </c>
      <c r="F188" s="258"/>
      <c r="G188" s="259">
        <v>1.153416</v>
      </c>
      <c r="H188" s="259">
        <f t="shared" ref="H188:H193" si="40">G188*1.1</f>
        <v>1.2687576</v>
      </c>
      <c r="I188" s="259">
        <f t="shared" ref="I188:I193" si="41">IFERROR(G188*(1-S188),"")</f>
        <v>1.153416</v>
      </c>
      <c r="J188" s="259">
        <f t="shared" si="27"/>
        <v>1.2687576</v>
      </c>
      <c r="K188" s="258"/>
      <c r="L188" s="260" t="s">
        <v>372</v>
      </c>
      <c r="M188" s="258"/>
      <c r="N188" s="258"/>
      <c r="O188" s="258"/>
      <c r="P188" s="258"/>
      <c r="Q188" s="258"/>
      <c r="R188" s="258"/>
      <c r="S188" s="181">
        <f>IFERROR(VLOOKUP(B188,'Customer Details'!$A$6:$C$13,3,FALSE),"")</f>
        <v>0</v>
      </c>
    </row>
    <row r="189" spans="1:19" s="248" customFormat="1" ht="12" customHeight="1" x14ac:dyDescent="0.25">
      <c r="A189" s="257">
        <v>9163253</v>
      </c>
      <c r="B189" s="258" t="s">
        <v>109</v>
      </c>
      <c r="C189" s="257">
        <v>9163253</v>
      </c>
      <c r="D189" s="257" t="s">
        <v>189</v>
      </c>
      <c r="E189" s="258">
        <v>100</v>
      </c>
      <c r="F189" s="258"/>
      <c r="G189" s="259">
        <v>1.153416</v>
      </c>
      <c r="H189" s="259">
        <f t="shared" si="40"/>
        <v>1.2687576</v>
      </c>
      <c r="I189" s="259">
        <f t="shared" si="41"/>
        <v>1.153416</v>
      </c>
      <c r="J189" s="259">
        <f t="shared" si="27"/>
        <v>1.2687576</v>
      </c>
      <c r="K189" s="258"/>
      <c r="L189" s="260" t="s">
        <v>372</v>
      </c>
      <c r="M189" s="258"/>
      <c r="N189" s="258"/>
      <c r="O189" s="258"/>
      <c r="P189" s="258"/>
      <c r="Q189" s="258"/>
      <c r="R189" s="258"/>
      <c r="S189" s="181">
        <f>IFERROR(VLOOKUP(B189,'Customer Details'!$A$6:$C$13,3,FALSE),"")</f>
        <v>0</v>
      </c>
    </row>
    <row r="190" spans="1:19" s="248" customFormat="1" ht="12" customHeight="1" x14ac:dyDescent="0.25">
      <c r="A190" s="257">
        <v>9163252</v>
      </c>
      <c r="B190" s="258" t="s">
        <v>109</v>
      </c>
      <c r="C190" s="257">
        <v>9163252</v>
      </c>
      <c r="D190" s="257" t="s">
        <v>190</v>
      </c>
      <c r="E190" s="258">
        <v>100</v>
      </c>
      <c r="F190" s="258"/>
      <c r="G190" s="259">
        <v>1.153416</v>
      </c>
      <c r="H190" s="259">
        <f t="shared" si="40"/>
        <v>1.2687576</v>
      </c>
      <c r="I190" s="259">
        <f t="shared" si="41"/>
        <v>1.153416</v>
      </c>
      <c r="J190" s="259">
        <f t="shared" si="27"/>
        <v>1.2687576</v>
      </c>
      <c r="K190" s="258"/>
      <c r="L190" s="260" t="s">
        <v>372</v>
      </c>
      <c r="M190" s="258"/>
      <c r="N190" s="258"/>
      <c r="O190" s="258"/>
      <c r="P190" s="258"/>
      <c r="Q190" s="258"/>
      <c r="R190" s="258"/>
      <c r="S190" s="181">
        <f>IFERROR(VLOOKUP(B190,'Customer Details'!$A$6:$C$13,3,FALSE),"")</f>
        <v>0</v>
      </c>
    </row>
    <row r="191" spans="1:19" s="248" customFormat="1" ht="12" customHeight="1" x14ac:dyDescent="0.25">
      <c r="A191" s="257">
        <v>9163254</v>
      </c>
      <c r="B191" s="258" t="s">
        <v>109</v>
      </c>
      <c r="C191" s="257">
        <v>9163254</v>
      </c>
      <c r="D191" s="257" t="s">
        <v>191</v>
      </c>
      <c r="E191" s="258">
        <v>100</v>
      </c>
      <c r="F191" s="258"/>
      <c r="G191" s="259">
        <v>2.2019760000000002</v>
      </c>
      <c r="H191" s="259">
        <f t="shared" si="40"/>
        <v>2.4221736000000003</v>
      </c>
      <c r="I191" s="259">
        <f t="shared" si="41"/>
        <v>2.2019760000000002</v>
      </c>
      <c r="J191" s="259">
        <f t="shared" si="27"/>
        <v>2.4221736000000003</v>
      </c>
      <c r="K191" s="258"/>
      <c r="L191" s="260" t="s">
        <v>372</v>
      </c>
      <c r="M191" s="258"/>
      <c r="N191" s="258"/>
      <c r="O191" s="258"/>
      <c r="P191" s="258"/>
      <c r="Q191" s="258"/>
      <c r="R191" s="258"/>
      <c r="S191" s="181">
        <f>IFERROR(VLOOKUP(B191,'Customer Details'!$A$6:$C$13,3,FALSE),"")</f>
        <v>0</v>
      </c>
    </row>
    <row r="192" spans="1:19" s="248" customFormat="1" ht="12" customHeight="1" x14ac:dyDescent="0.25">
      <c r="A192" s="257">
        <v>9163256</v>
      </c>
      <c r="B192" s="258" t="s">
        <v>109</v>
      </c>
      <c r="C192" s="257">
        <v>9163256</v>
      </c>
      <c r="D192" s="257" t="s">
        <v>192</v>
      </c>
      <c r="E192" s="258">
        <v>100</v>
      </c>
      <c r="F192" s="258"/>
      <c r="G192" s="259">
        <v>2.2019760000000002</v>
      </c>
      <c r="H192" s="259">
        <f t="shared" si="40"/>
        <v>2.4221736000000003</v>
      </c>
      <c r="I192" s="259">
        <f t="shared" si="41"/>
        <v>2.2019760000000002</v>
      </c>
      <c r="J192" s="259">
        <f t="shared" si="27"/>
        <v>2.4221736000000003</v>
      </c>
      <c r="K192" s="258"/>
      <c r="L192" s="260" t="s">
        <v>372</v>
      </c>
      <c r="M192" s="258"/>
      <c r="N192" s="258"/>
      <c r="O192" s="258"/>
      <c r="P192" s="258"/>
      <c r="Q192" s="258"/>
      <c r="R192" s="258"/>
      <c r="S192" s="181">
        <f>IFERROR(VLOOKUP(B192,'Customer Details'!$A$6:$C$13,3,FALSE),"")</f>
        <v>0</v>
      </c>
    </row>
    <row r="193" spans="1:19" s="278" customFormat="1" ht="18.5" x14ac:dyDescent="0.25">
      <c r="A193" s="257">
        <v>9163255</v>
      </c>
      <c r="B193" s="258" t="s">
        <v>109</v>
      </c>
      <c r="C193" s="257">
        <v>9163255</v>
      </c>
      <c r="D193" s="257" t="s">
        <v>193</v>
      </c>
      <c r="E193" s="258">
        <v>100</v>
      </c>
      <c r="F193" s="258"/>
      <c r="G193" s="259">
        <v>2.2019760000000002</v>
      </c>
      <c r="H193" s="259">
        <f t="shared" si="40"/>
        <v>2.4221736000000003</v>
      </c>
      <c r="I193" s="259">
        <f t="shared" si="41"/>
        <v>2.2019760000000002</v>
      </c>
      <c r="J193" s="259">
        <f t="shared" si="27"/>
        <v>2.4221736000000003</v>
      </c>
      <c r="K193" s="258"/>
      <c r="L193" s="260" t="s">
        <v>372</v>
      </c>
      <c r="M193" s="258"/>
      <c r="N193" s="258"/>
      <c r="O193" s="258"/>
      <c r="P193" s="258"/>
      <c r="Q193" s="258"/>
      <c r="R193" s="258"/>
      <c r="S193" s="181">
        <f>IFERROR(VLOOKUP(B193,'Customer Details'!$A$6:$C$13,3,FALSE),"")</f>
        <v>0</v>
      </c>
    </row>
    <row r="194" spans="1:19" s="282" customFormat="1" ht="11.25" customHeight="1" x14ac:dyDescent="0.25">
      <c r="A194" s="230"/>
      <c r="B194" s="229"/>
      <c r="C194" s="230" t="s">
        <v>25</v>
      </c>
      <c r="D194" s="231"/>
      <c r="E194" s="232"/>
      <c r="F194" s="232"/>
      <c r="G194" s="233"/>
      <c r="H194" s="233"/>
      <c r="I194" s="234"/>
      <c r="J194" s="233"/>
      <c r="K194" s="235"/>
      <c r="L194" s="235"/>
      <c r="M194" s="235"/>
      <c r="N194" s="235"/>
      <c r="O194" s="235"/>
      <c r="P194" s="235"/>
      <c r="Q194" s="235"/>
      <c r="R194" s="235"/>
      <c r="S194" s="254" t="str">
        <f>IFERROR(VLOOKUP(B194,'Customer Details'!$A$6:$C$13,3,FALSE),"")</f>
        <v/>
      </c>
    </row>
    <row r="195" spans="1:19" s="248" customFormat="1" ht="11.25" customHeight="1" x14ac:dyDescent="0.25">
      <c r="A195" s="257">
        <v>1781003</v>
      </c>
      <c r="B195" s="258" t="s">
        <v>109</v>
      </c>
      <c r="C195" s="257">
        <v>1781003</v>
      </c>
      <c r="D195" s="257" t="s">
        <v>53</v>
      </c>
      <c r="E195" s="258">
        <v>100</v>
      </c>
      <c r="F195" s="258" t="s">
        <v>540</v>
      </c>
      <c r="G195" s="259">
        <v>2.2019760000000002</v>
      </c>
      <c r="H195" s="259">
        <f t="shared" ref="H195:H201" si="42">G195*1.1</f>
        <v>2.4221736000000003</v>
      </c>
      <c r="I195" s="259">
        <f t="shared" ref="I195:I201" si="43">IFERROR(G195*(1-S195),"")</f>
        <v>2.2019760000000002</v>
      </c>
      <c r="J195" s="259">
        <f t="shared" si="27"/>
        <v>2.4221736000000003</v>
      </c>
      <c r="K195" s="258"/>
      <c r="L195" s="260" t="s">
        <v>372</v>
      </c>
      <c r="M195" s="258"/>
      <c r="N195" s="258"/>
      <c r="O195" s="258"/>
      <c r="P195" s="258"/>
      <c r="Q195" s="258"/>
      <c r="R195" s="258"/>
      <c r="S195" s="181">
        <f>IFERROR(VLOOKUP(B195,'Customer Details'!$A$6:$C$13,3,FALSE),"")</f>
        <v>0</v>
      </c>
    </row>
    <row r="196" spans="1:19" s="248" customFormat="1" ht="11.25" customHeight="1" x14ac:dyDescent="0.25">
      <c r="A196" s="257">
        <v>1781002</v>
      </c>
      <c r="B196" s="283" t="s">
        <v>109</v>
      </c>
      <c r="C196" s="257">
        <v>1781002</v>
      </c>
      <c r="D196" s="257" t="s">
        <v>52</v>
      </c>
      <c r="E196" s="258">
        <v>100</v>
      </c>
      <c r="F196" s="258"/>
      <c r="G196" s="259">
        <v>2.2019760000000002</v>
      </c>
      <c r="H196" s="259">
        <f t="shared" si="42"/>
        <v>2.4221736000000003</v>
      </c>
      <c r="I196" s="259">
        <f t="shared" si="43"/>
        <v>2.2019760000000002</v>
      </c>
      <c r="J196" s="259">
        <f t="shared" si="27"/>
        <v>2.4221736000000003</v>
      </c>
      <c r="K196" s="258"/>
      <c r="L196" s="260" t="s">
        <v>372</v>
      </c>
      <c r="M196" s="258"/>
      <c r="N196" s="258"/>
      <c r="O196" s="258"/>
      <c r="P196" s="258"/>
      <c r="Q196" s="258"/>
      <c r="R196" s="258"/>
      <c r="S196" s="181">
        <f>IFERROR(VLOOKUP(B196,'Customer Details'!$A$6:$C$13,3,FALSE),"")</f>
        <v>0</v>
      </c>
    </row>
    <row r="197" spans="1:19" s="248" customFormat="1" ht="11.25" customHeight="1" x14ac:dyDescent="0.25">
      <c r="A197" s="257">
        <v>1781000</v>
      </c>
      <c r="B197" s="258" t="s">
        <v>109</v>
      </c>
      <c r="C197" s="257">
        <v>1781000</v>
      </c>
      <c r="D197" s="257" t="s">
        <v>102</v>
      </c>
      <c r="E197" s="258">
        <v>100</v>
      </c>
      <c r="F197" s="258"/>
      <c r="G197" s="259">
        <v>1.153416</v>
      </c>
      <c r="H197" s="259">
        <f t="shared" si="42"/>
        <v>1.2687576</v>
      </c>
      <c r="I197" s="259">
        <f t="shared" si="43"/>
        <v>1.153416</v>
      </c>
      <c r="J197" s="259">
        <f t="shared" si="27"/>
        <v>1.2687576</v>
      </c>
      <c r="K197" s="258"/>
      <c r="L197" s="260" t="s">
        <v>372</v>
      </c>
      <c r="M197" s="258"/>
      <c r="N197" s="258"/>
      <c r="O197" s="258"/>
      <c r="P197" s="258"/>
      <c r="Q197" s="258"/>
      <c r="R197" s="258"/>
      <c r="S197" s="181">
        <f>IFERROR(VLOOKUP(B197,'Customer Details'!$A$6:$C$13,3,FALSE),"")</f>
        <v>0</v>
      </c>
    </row>
    <row r="198" spans="1:19" s="248" customFormat="1" ht="11.25" customHeight="1" x14ac:dyDescent="0.25">
      <c r="A198" s="257">
        <v>9162136</v>
      </c>
      <c r="B198" s="258" t="s">
        <v>109</v>
      </c>
      <c r="C198" s="257">
        <v>9162136</v>
      </c>
      <c r="D198" s="257" t="s">
        <v>49</v>
      </c>
      <c r="E198" s="258">
        <v>100</v>
      </c>
      <c r="F198" s="258" t="s">
        <v>540</v>
      </c>
      <c r="G198" s="259">
        <v>2.2019760000000002</v>
      </c>
      <c r="H198" s="259">
        <f t="shared" si="42"/>
        <v>2.4221736000000003</v>
      </c>
      <c r="I198" s="259">
        <f t="shared" si="43"/>
        <v>2.2019760000000002</v>
      </c>
      <c r="J198" s="259">
        <f t="shared" si="27"/>
        <v>2.4221736000000003</v>
      </c>
      <c r="K198" s="258"/>
      <c r="L198" s="260" t="s">
        <v>372</v>
      </c>
      <c r="M198" s="258"/>
      <c r="N198" s="258"/>
      <c r="O198" s="258"/>
      <c r="P198" s="258"/>
      <c r="Q198" s="258"/>
      <c r="R198" s="258"/>
      <c r="S198" s="181">
        <f>IFERROR(VLOOKUP(B198,'Customer Details'!$A$6:$C$13,3,FALSE),"")</f>
        <v>0</v>
      </c>
    </row>
    <row r="199" spans="1:19" s="248" customFormat="1" ht="11.25" customHeight="1" x14ac:dyDescent="0.25">
      <c r="A199" s="257">
        <v>9162137</v>
      </c>
      <c r="B199" s="258" t="s">
        <v>109</v>
      </c>
      <c r="C199" s="257">
        <v>9162137</v>
      </c>
      <c r="D199" s="257" t="s">
        <v>50</v>
      </c>
      <c r="E199" s="258">
        <v>100</v>
      </c>
      <c r="F199" s="258"/>
      <c r="G199" s="259">
        <v>2.2019760000000002</v>
      </c>
      <c r="H199" s="259">
        <f t="shared" si="42"/>
        <v>2.4221736000000003</v>
      </c>
      <c r="I199" s="259">
        <f t="shared" si="43"/>
        <v>2.2019760000000002</v>
      </c>
      <c r="J199" s="259">
        <f t="shared" si="27"/>
        <v>2.4221736000000003</v>
      </c>
      <c r="K199" s="258"/>
      <c r="L199" s="260" t="s">
        <v>372</v>
      </c>
      <c r="M199" s="258"/>
      <c r="N199" s="258"/>
      <c r="O199" s="258"/>
      <c r="P199" s="258"/>
      <c r="Q199" s="258"/>
      <c r="R199" s="258"/>
      <c r="S199" s="181">
        <f>IFERROR(VLOOKUP(B199,'Customer Details'!$A$6:$C$13,3,FALSE),"")</f>
        <v>0</v>
      </c>
    </row>
    <row r="200" spans="1:19" s="248" customFormat="1" ht="11.25" customHeight="1" x14ac:dyDescent="0.25">
      <c r="A200" s="257">
        <v>9162138</v>
      </c>
      <c r="B200" s="258" t="s">
        <v>109</v>
      </c>
      <c r="C200" s="257">
        <v>9162138</v>
      </c>
      <c r="D200" s="257" t="s">
        <v>51</v>
      </c>
      <c r="E200" s="258">
        <v>100</v>
      </c>
      <c r="F200" s="258" t="s">
        <v>540</v>
      </c>
      <c r="G200" s="259">
        <v>2.2019760000000002</v>
      </c>
      <c r="H200" s="259">
        <f t="shared" si="42"/>
        <v>2.4221736000000003</v>
      </c>
      <c r="I200" s="259">
        <f t="shared" si="43"/>
        <v>2.2019760000000002</v>
      </c>
      <c r="J200" s="259">
        <f t="shared" si="27"/>
        <v>2.4221736000000003</v>
      </c>
      <c r="K200" s="258"/>
      <c r="L200" s="260" t="s">
        <v>372</v>
      </c>
      <c r="M200" s="258"/>
      <c r="N200" s="258"/>
      <c r="O200" s="258"/>
      <c r="P200" s="258"/>
      <c r="Q200" s="258"/>
      <c r="R200" s="258"/>
      <c r="S200" s="181">
        <f>IFERROR(VLOOKUP(B200,'Customer Details'!$A$6:$C$13,3,FALSE),"")</f>
        <v>0</v>
      </c>
    </row>
    <row r="201" spans="1:19" s="278" customFormat="1" ht="18.5" x14ac:dyDescent="0.25">
      <c r="A201" s="257">
        <v>9162140</v>
      </c>
      <c r="B201" s="258" t="s">
        <v>109</v>
      </c>
      <c r="C201" s="257">
        <v>9162140</v>
      </c>
      <c r="D201" s="257" t="s">
        <v>101</v>
      </c>
      <c r="E201" s="258">
        <v>100</v>
      </c>
      <c r="F201" s="258"/>
      <c r="G201" s="259">
        <v>1.153416</v>
      </c>
      <c r="H201" s="259">
        <f t="shared" si="42"/>
        <v>1.2687576</v>
      </c>
      <c r="I201" s="259">
        <f t="shared" si="43"/>
        <v>1.153416</v>
      </c>
      <c r="J201" s="259">
        <f t="shared" si="27"/>
        <v>1.2687576</v>
      </c>
      <c r="K201" s="258"/>
      <c r="L201" s="260" t="s">
        <v>372</v>
      </c>
      <c r="M201" s="258"/>
      <c r="N201" s="258"/>
      <c r="O201" s="258"/>
      <c r="P201" s="258"/>
      <c r="Q201" s="258"/>
      <c r="R201" s="258"/>
      <c r="S201" s="181">
        <f>IFERROR(VLOOKUP(B201,'Customer Details'!$A$6:$C$13,3,FALSE),"")</f>
        <v>0</v>
      </c>
    </row>
    <row r="202" spans="1:19" s="282" customFormat="1" ht="12" customHeight="1" x14ac:dyDescent="0.25">
      <c r="A202" s="230"/>
      <c r="B202" s="229"/>
      <c r="C202" s="230" t="s">
        <v>26</v>
      </c>
      <c r="D202" s="231"/>
      <c r="E202" s="232"/>
      <c r="F202" s="232"/>
      <c r="G202" s="233"/>
      <c r="H202" s="233"/>
      <c r="I202" s="234"/>
      <c r="J202" s="233"/>
      <c r="K202" s="235"/>
      <c r="L202" s="235"/>
      <c r="M202" s="235"/>
      <c r="N202" s="235"/>
      <c r="O202" s="235"/>
      <c r="P202" s="235"/>
      <c r="Q202" s="235"/>
      <c r="R202" s="235"/>
      <c r="S202" s="254" t="str">
        <f>IFERROR(VLOOKUP(B202,'Customer Details'!$A$6:$C$13,3,FALSE),"")</f>
        <v/>
      </c>
    </row>
    <row r="203" spans="1:19" s="248" customFormat="1" ht="12" customHeight="1" x14ac:dyDescent="0.25">
      <c r="A203" s="257">
        <v>9162141</v>
      </c>
      <c r="B203" s="258" t="s">
        <v>109</v>
      </c>
      <c r="C203" s="257">
        <v>9162141</v>
      </c>
      <c r="D203" s="257" t="s">
        <v>212</v>
      </c>
      <c r="E203" s="258">
        <v>100</v>
      </c>
      <c r="F203" s="258" t="s">
        <v>540</v>
      </c>
      <c r="G203" s="259">
        <v>1.153416</v>
      </c>
      <c r="H203" s="259">
        <f t="shared" ref="H203:H207" si="44">G203*1.1</f>
        <v>1.2687576</v>
      </c>
      <c r="I203" s="259">
        <f t="shared" ref="I203:I207" si="45">IFERROR(G203*(1-S203),"")</f>
        <v>1.153416</v>
      </c>
      <c r="J203" s="259">
        <f t="shared" si="27"/>
        <v>1.2687576</v>
      </c>
      <c r="K203" s="258"/>
      <c r="L203" s="260" t="s">
        <v>372</v>
      </c>
      <c r="M203" s="258"/>
      <c r="N203" s="258"/>
      <c r="O203" s="258"/>
      <c r="P203" s="258"/>
      <c r="Q203" s="258"/>
      <c r="R203" s="258"/>
      <c r="S203" s="181">
        <f>IFERROR(VLOOKUP(B203,'Customer Details'!$A$6:$C$13,3,FALSE),"")</f>
        <v>0</v>
      </c>
    </row>
    <row r="204" spans="1:19" s="248" customFormat="1" ht="12" customHeight="1" x14ac:dyDescent="0.25">
      <c r="A204" s="257">
        <v>9162142</v>
      </c>
      <c r="B204" s="258" t="s">
        <v>109</v>
      </c>
      <c r="C204" s="257">
        <v>9162142</v>
      </c>
      <c r="D204" s="257" t="s">
        <v>213</v>
      </c>
      <c r="E204" s="258">
        <v>100</v>
      </c>
      <c r="F204" s="258"/>
      <c r="G204" s="259">
        <v>1.153416</v>
      </c>
      <c r="H204" s="259">
        <f t="shared" si="44"/>
        <v>1.2687576</v>
      </c>
      <c r="I204" s="259">
        <f t="shared" si="45"/>
        <v>1.153416</v>
      </c>
      <c r="J204" s="259">
        <f t="shared" si="27"/>
        <v>1.2687576</v>
      </c>
      <c r="K204" s="258"/>
      <c r="L204" s="260" t="s">
        <v>372</v>
      </c>
      <c r="M204" s="258"/>
      <c r="N204" s="258"/>
      <c r="O204" s="258"/>
      <c r="P204" s="258"/>
      <c r="Q204" s="258"/>
      <c r="R204" s="258"/>
      <c r="S204" s="181">
        <f>IFERROR(VLOOKUP(B204,'Customer Details'!$A$6:$C$13,3,FALSE),"")</f>
        <v>0</v>
      </c>
    </row>
    <row r="205" spans="1:19" s="248" customFormat="1" ht="12" customHeight="1" x14ac:dyDescent="0.25">
      <c r="A205" s="257">
        <v>9162143</v>
      </c>
      <c r="B205" s="258" t="s">
        <v>109</v>
      </c>
      <c r="C205" s="257">
        <v>9162143</v>
      </c>
      <c r="D205" s="257" t="s">
        <v>214</v>
      </c>
      <c r="E205" s="258">
        <v>100</v>
      </c>
      <c r="F205" s="258" t="s">
        <v>540</v>
      </c>
      <c r="G205" s="259">
        <v>1.153416</v>
      </c>
      <c r="H205" s="259">
        <f t="shared" si="44"/>
        <v>1.2687576</v>
      </c>
      <c r="I205" s="259">
        <f t="shared" si="45"/>
        <v>1.153416</v>
      </c>
      <c r="J205" s="259">
        <f t="shared" si="27"/>
        <v>1.2687576</v>
      </c>
      <c r="K205" s="258"/>
      <c r="L205" s="260" t="s">
        <v>372</v>
      </c>
      <c r="M205" s="258"/>
      <c r="N205" s="258"/>
      <c r="O205" s="258"/>
      <c r="P205" s="258"/>
      <c r="Q205" s="258"/>
      <c r="R205" s="258"/>
      <c r="S205" s="181">
        <f>IFERROR(VLOOKUP(B205,'Customer Details'!$A$6:$C$13,3,FALSE),"")</f>
        <v>0</v>
      </c>
    </row>
    <row r="206" spans="1:19" s="248" customFormat="1" ht="12" customHeight="1" x14ac:dyDescent="0.25">
      <c r="A206" s="257">
        <v>9162257</v>
      </c>
      <c r="B206" s="258" t="s">
        <v>109</v>
      </c>
      <c r="C206" s="257">
        <v>9162257</v>
      </c>
      <c r="D206" s="257" t="s">
        <v>307</v>
      </c>
      <c r="E206" s="258">
        <v>100</v>
      </c>
      <c r="F206" s="258"/>
      <c r="G206" s="259">
        <v>3.3553920000000002</v>
      </c>
      <c r="H206" s="259">
        <f t="shared" si="44"/>
        <v>3.6909312000000005</v>
      </c>
      <c r="I206" s="259">
        <f t="shared" si="45"/>
        <v>3.3553920000000002</v>
      </c>
      <c r="J206" s="259">
        <f t="shared" si="27"/>
        <v>3.6909312000000005</v>
      </c>
      <c r="K206" s="258"/>
      <c r="L206" s="260" t="s">
        <v>372</v>
      </c>
      <c r="M206" s="258"/>
      <c r="N206" s="258"/>
      <c r="O206" s="258"/>
      <c r="P206" s="258"/>
      <c r="Q206" s="258"/>
      <c r="R206" s="258"/>
      <c r="S206" s="181">
        <f>IFERROR(VLOOKUP(B206,'Customer Details'!$A$6:$C$13,3,FALSE),"")</f>
        <v>0</v>
      </c>
    </row>
    <row r="207" spans="1:19" s="278" customFormat="1" ht="18.5" x14ac:dyDescent="0.25">
      <c r="A207" s="257">
        <v>9163292</v>
      </c>
      <c r="B207" s="283" t="s">
        <v>109</v>
      </c>
      <c r="C207" s="257">
        <v>9163292</v>
      </c>
      <c r="D207" s="257" t="s">
        <v>121</v>
      </c>
      <c r="E207" s="258">
        <v>100</v>
      </c>
      <c r="F207" s="258" t="s">
        <v>540</v>
      </c>
      <c r="G207" s="259">
        <v>1.153416</v>
      </c>
      <c r="H207" s="259">
        <f t="shared" si="44"/>
        <v>1.2687576</v>
      </c>
      <c r="I207" s="259">
        <f t="shared" si="45"/>
        <v>1.153416</v>
      </c>
      <c r="J207" s="259">
        <f t="shared" si="27"/>
        <v>1.2687576</v>
      </c>
      <c r="K207" s="258"/>
      <c r="L207" s="260" t="s">
        <v>372</v>
      </c>
      <c r="M207" s="258"/>
      <c r="N207" s="258"/>
      <c r="O207" s="258"/>
      <c r="P207" s="258"/>
      <c r="Q207" s="258"/>
      <c r="R207" s="258"/>
      <c r="S207" s="181">
        <f>IFERROR(VLOOKUP(B207,'Customer Details'!$A$6:$C$13,3,FALSE),"")</f>
        <v>0</v>
      </c>
    </row>
    <row r="208" spans="1:19" s="282" customFormat="1" ht="12" customHeight="1" x14ac:dyDescent="0.25">
      <c r="A208" s="230"/>
      <c r="B208" s="229"/>
      <c r="C208" s="230" t="s">
        <v>394</v>
      </c>
      <c r="D208" s="231"/>
      <c r="E208" s="232"/>
      <c r="F208" s="232"/>
      <c r="G208" s="233"/>
      <c r="H208" s="233"/>
      <c r="I208" s="234"/>
      <c r="J208" s="233"/>
      <c r="K208" s="235"/>
      <c r="L208" s="235"/>
      <c r="M208" s="235"/>
      <c r="N208" s="235"/>
      <c r="O208" s="235"/>
      <c r="P208" s="235"/>
      <c r="Q208" s="235"/>
      <c r="R208" s="235"/>
      <c r="S208" s="254" t="str">
        <f>IFERROR(VLOOKUP(B208,'Customer Details'!$A$6:$C$13,3,FALSE),"")</f>
        <v/>
      </c>
    </row>
    <row r="209" spans="1:19" s="248" customFormat="1" ht="12" customHeight="1" x14ac:dyDescent="0.25">
      <c r="A209" s="257">
        <v>9000903</v>
      </c>
      <c r="B209" s="258" t="s">
        <v>109</v>
      </c>
      <c r="C209" s="257">
        <v>9000903</v>
      </c>
      <c r="D209" s="257" t="s">
        <v>122</v>
      </c>
      <c r="E209" s="258">
        <v>100</v>
      </c>
      <c r="F209" s="258"/>
      <c r="G209" s="259">
        <v>5.4525120000000005</v>
      </c>
      <c r="H209" s="259">
        <f t="shared" ref="H209:H211" si="46">G209*1.1</f>
        <v>5.9977632000000014</v>
      </c>
      <c r="I209" s="259">
        <f t="shared" ref="I209:I211" si="47">IFERROR(G209*(1-S209),"")</f>
        <v>5.4525120000000005</v>
      </c>
      <c r="J209" s="259">
        <f t="shared" ref="J209:J272" si="48">IFERROR(I209*1.1,"")</f>
        <v>5.9977632000000014</v>
      </c>
      <c r="K209" s="258"/>
      <c r="L209" s="260" t="s">
        <v>372</v>
      </c>
      <c r="M209" s="258"/>
      <c r="N209" s="258"/>
      <c r="O209" s="258"/>
      <c r="P209" s="258"/>
      <c r="Q209" s="258"/>
      <c r="R209" s="258"/>
      <c r="S209" s="181">
        <f>IFERROR(VLOOKUP(B209,'Customer Details'!$A$6:$C$13,3,FALSE),"")</f>
        <v>0</v>
      </c>
    </row>
    <row r="210" spans="1:19" s="248" customFormat="1" ht="12" customHeight="1" x14ac:dyDescent="0.25">
      <c r="A210" s="257">
        <v>9001552</v>
      </c>
      <c r="B210" s="258" t="s">
        <v>109</v>
      </c>
      <c r="C210" s="257">
        <v>9001552</v>
      </c>
      <c r="D210" s="257" t="s">
        <v>2</v>
      </c>
      <c r="E210" s="258">
        <v>100</v>
      </c>
      <c r="F210" s="258" t="s">
        <v>540</v>
      </c>
      <c r="G210" s="259">
        <v>2.2019760000000002</v>
      </c>
      <c r="H210" s="259">
        <f t="shared" si="46"/>
        <v>2.4221736000000003</v>
      </c>
      <c r="I210" s="259">
        <f t="shared" si="47"/>
        <v>2.2019760000000002</v>
      </c>
      <c r="J210" s="259">
        <f t="shared" si="48"/>
        <v>2.4221736000000003</v>
      </c>
      <c r="K210" s="258"/>
      <c r="L210" s="260" t="s">
        <v>372</v>
      </c>
      <c r="M210" s="258"/>
      <c r="N210" s="258"/>
      <c r="O210" s="258"/>
      <c r="P210" s="258"/>
      <c r="Q210" s="258"/>
      <c r="R210" s="258"/>
      <c r="S210" s="181">
        <f>IFERROR(VLOOKUP(B210,'Customer Details'!$A$6:$C$13,3,FALSE),"")</f>
        <v>0</v>
      </c>
    </row>
    <row r="211" spans="1:19" s="278" customFormat="1" ht="18.5" x14ac:dyDescent="0.25">
      <c r="A211" s="257">
        <v>9163900</v>
      </c>
      <c r="B211" s="258" t="s">
        <v>109</v>
      </c>
      <c r="C211" s="257">
        <v>9163900</v>
      </c>
      <c r="D211" s="257" t="s">
        <v>334</v>
      </c>
      <c r="E211" s="258">
        <v>100</v>
      </c>
      <c r="F211" s="258" t="s">
        <v>540</v>
      </c>
      <c r="G211" s="259">
        <v>23.907168000000002</v>
      </c>
      <c r="H211" s="259">
        <f t="shared" si="46"/>
        <v>26.297884800000006</v>
      </c>
      <c r="I211" s="259">
        <f t="shared" si="47"/>
        <v>23.907168000000002</v>
      </c>
      <c r="J211" s="259">
        <f t="shared" si="48"/>
        <v>26.297884800000006</v>
      </c>
      <c r="K211" s="258"/>
      <c r="L211" s="260" t="s">
        <v>372</v>
      </c>
      <c r="M211" s="258"/>
      <c r="N211" s="258"/>
      <c r="O211" s="258"/>
      <c r="P211" s="258"/>
      <c r="Q211" s="258"/>
      <c r="R211" s="258"/>
      <c r="S211" s="181">
        <f>IFERROR(VLOOKUP(B211,'Customer Details'!$A$6:$C$13,3,FALSE),"")</f>
        <v>0</v>
      </c>
    </row>
    <row r="212" spans="1:19" s="282" customFormat="1" ht="12" customHeight="1" x14ac:dyDescent="0.25">
      <c r="A212" s="230"/>
      <c r="B212" s="229"/>
      <c r="C212" s="230" t="s">
        <v>395</v>
      </c>
      <c r="D212" s="231"/>
      <c r="E212" s="232"/>
      <c r="F212" s="232"/>
      <c r="G212" s="233"/>
      <c r="H212" s="233"/>
      <c r="I212" s="234"/>
      <c r="J212" s="233"/>
      <c r="K212" s="235"/>
      <c r="L212" s="235"/>
      <c r="M212" s="235"/>
      <c r="N212" s="235"/>
      <c r="O212" s="235"/>
      <c r="P212" s="235"/>
      <c r="Q212" s="235"/>
      <c r="R212" s="235"/>
      <c r="S212" s="254" t="str">
        <f>IFERROR(VLOOKUP(B212,'Customer Details'!$A$6:$C$13,3,FALSE),"")</f>
        <v/>
      </c>
    </row>
    <row r="213" spans="1:19" s="248" customFormat="1" ht="12" customHeight="1" x14ac:dyDescent="0.25">
      <c r="A213" s="257">
        <v>9162144</v>
      </c>
      <c r="B213" s="258" t="s">
        <v>109</v>
      </c>
      <c r="C213" s="257">
        <v>9162144</v>
      </c>
      <c r="D213" s="257" t="s">
        <v>110</v>
      </c>
      <c r="E213" s="258">
        <v>1</v>
      </c>
      <c r="F213" s="258"/>
      <c r="G213" s="259">
        <v>8.7030480000000008</v>
      </c>
      <c r="H213" s="259">
        <f t="shared" ref="H213:H216" si="49">G213*1.1</f>
        <v>9.5733528000000021</v>
      </c>
      <c r="I213" s="259">
        <f t="shared" ref="I213:I216" si="50">IFERROR(G213*(1-S213),"")</f>
        <v>8.7030480000000008</v>
      </c>
      <c r="J213" s="259">
        <f t="shared" si="48"/>
        <v>9.5733528000000021</v>
      </c>
      <c r="K213" s="258"/>
      <c r="L213" s="260" t="s">
        <v>372</v>
      </c>
      <c r="M213" s="258"/>
      <c r="N213" s="258"/>
      <c r="O213" s="258"/>
      <c r="P213" s="258"/>
      <c r="Q213" s="258"/>
      <c r="R213" s="258"/>
      <c r="S213" s="181">
        <f>IFERROR(VLOOKUP(B213,'Customer Details'!$A$6:$C$13,3,FALSE),"")</f>
        <v>0</v>
      </c>
    </row>
    <row r="214" spans="1:19" s="248" customFormat="1" ht="12" customHeight="1" x14ac:dyDescent="0.25">
      <c r="A214" s="257">
        <v>9162145</v>
      </c>
      <c r="B214" s="258" t="s">
        <v>109</v>
      </c>
      <c r="C214" s="257">
        <v>9162145</v>
      </c>
      <c r="D214" s="257" t="s">
        <v>82</v>
      </c>
      <c r="E214" s="258">
        <v>1</v>
      </c>
      <c r="F214" s="258"/>
      <c r="G214" s="259">
        <v>10.905024000000001</v>
      </c>
      <c r="H214" s="259">
        <f t="shared" si="49"/>
        <v>11.995526400000003</v>
      </c>
      <c r="I214" s="259">
        <f t="shared" si="50"/>
        <v>10.905024000000001</v>
      </c>
      <c r="J214" s="259">
        <f t="shared" si="48"/>
        <v>11.995526400000003</v>
      </c>
      <c r="K214" s="258"/>
      <c r="L214" s="260" t="s">
        <v>372</v>
      </c>
      <c r="M214" s="258"/>
      <c r="N214" s="258"/>
      <c r="O214" s="258"/>
      <c r="P214" s="258"/>
      <c r="Q214" s="258"/>
      <c r="R214" s="258"/>
      <c r="S214" s="181">
        <f>IFERROR(VLOOKUP(B214,'Customer Details'!$A$6:$C$13,3,FALSE),"")</f>
        <v>0</v>
      </c>
    </row>
    <row r="215" spans="1:19" s="248" customFormat="1" ht="12" customHeight="1" x14ac:dyDescent="0.25">
      <c r="A215" s="257">
        <v>9137018</v>
      </c>
      <c r="B215" s="258" t="s">
        <v>109</v>
      </c>
      <c r="C215" s="257">
        <v>9137018</v>
      </c>
      <c r="D215" s="257" t="s">
        <v>83</v>
      </c>
      <c r="E215" s="258">
        <v>1</v>
      </c>
      <c r="F215" s="258"/>
      <c r="G215" s="259">
        <v>10.905024000000001</v>
      </c>
      <c r="H215" s="259">
        <f t="shared" si="49"/>
        <v>11.995526400000003</v>
      </c>
      <c r="I215" s="259">
        <f t="shared" si="50"/>
        <v>10.905024000000001</v>
      </c>
      <c r="J215" s="259">
        <f t="shared" si="48"/>
        <v>11.995526400000003</v>
      </c>
      <c r="K215" s="258"/>
      <c r="L215" s="260" t="s">
        <v>372</v>
      </c>
      <c r="M215" s="258"/>
      <c r="N215" s="258"/>
      <c r="O215" s="258"/>
      <c r="P215" s="258"/>
      <c r="Q215" s="258"/>
      <c r="R215" s="258"/>
      <c r="S215" s="181">
        <f>IFERROR(VLOOKUP(B215,'Customer Details'!$A$6:$C$13,3,FALSE),"")</f>
        <v>0</v>
      </c>
    </row>
    <row r="216" spans="1:19" s="278" customFormat="1" ht="18.5" x14ac:dyDescent="0.25">
      <c r="A216" s="257">
        <v>9500736</v>
      </c>
      <c r="B216" s="258" t="s">
        <v>109</v>
      </c>
      <c r="C216" s="257">
        <v>9500736</v>
      </c>
      <c r="D216" s="257" t="s">
        <v>396</v>
      </c>
      <c r="E216" s="258">
        <v>1</v>
      </c>
      <c r="F216" s="258"/>
      <c r="G216" s="259">
        <v>7.6544880000000006</v>
      </c>
      <c r="H216" s="259">
        <f t="shared" si="49"/>
        <v>8.4199368000000021</v>
      </c>
      <c r="I216" s="259">
        <f t="shared" si="50"/>
        <v>7.6544880000000006</v>
      </c>
      <c r="J216" s="259">
        <f t="shared" si="48"/>
        <v>8.4199368000000021</v>
      </c>
      <c r="K216" s="258"/>
      <c r="L216" s="260" t="s">
        <v>372</v>
      </c>
      <c r="M216" s="258"/>
      <c r="N216" s="258"/>
      <c r="O216" s="258"/>
      <c r="P216" s="258"/>
      <c r="Q216" s="258"/>
      <c r="R216" s="258"/>
      <c r="S216" s="181">
        <f>IFERROR(VLOOKUP(B216,'Customer Details'!$A$6:$C$13,3,FALSE),"")</f>
        <v>0</v>
      </c>
    </row>
    <row r="217" spans="1:19" s="255" customFormat="1" ht="12" customHeight="1" x14ac:dyDescent="0.25">
      <c r="A217" s="230"/>
      <c r="B217" s="229"/>
      <c r="C217" s="230" t="s">
        <v>493</v>
      </c>
      <c r="D217" s="231"/>
      <c r="E217" s="232"/>
      <c r="F217" s="232"/>
      <c r="G217" s="233"/>
      <c r="H217" s="233"/>
      <c r="I217" s="234"/>
      <c r="J217" s="233"/>
      <c r="K217" s="235"/>
      <c r="L217" s="235"/>
      <c r="M217" s="235"/>
      <c r="N217" s="235"/>
      <c r="O217" s="235"/>
      <c r="P217" s="235"/>
      <c r="Q217" s="235"/>
      <c r="R217" s="235"/>
      <c r="S217" s="254" t="str">
        <f>IFERROR(VLOOKUP(B217,'Customer Details'!$A$6:$C$13,3,FALSE),"")</f>
        <v/>
      </c>
    </row>
    <row r="218" spans="1:19" s="248" customFormat="1" ht="12" customHeight="1" x14ac:dyDescent="0.25">
      <c r="A218" s="244">
        <v>9129671</v>
      </c>
      <c r="B218" s="245" t="s">
        <v>109</v>
      </c>
      <c r="C218" s="244">
        <v>9129671</v>
      </c>
      <c r="D218" s="244" t="s">
        <v>258</v>
      </c>
      <c r="E218" s="245">
        <v>1</v>
      </c>
      <c r="F218" s="245" t="s">
        <v>539</v>
      </c>
      <c r="G218" s="246">
        <v>84.723647999999997</v>
      </c>
      <c r="H218" s="246">
        <f t="shared" ref="H218:H231" si="51">G218*1.1</f>
        <v>93.196012800000005</v>
      </c>
      <c r="I218" s="246">
        <f t="shared" ref="I218:I231" si="52">IFERROR(G218*(1-S218),"")</f>
        <v>84.723647999999997</v>
      </c>
      <c r="J218" s="246">
        <f t="shared" si="48"/>
        <v>93.196012800000005</v>
      </c>
      <c r="K218" s="245"/>
      <c r="L218" s="245"/>
      <c r="M218" s="247" t="s">
        <v>372</v>
      </c>
      <c r="N218" s="247" t="s">
        <v>372</v>
      </c>
      <c r="O218" s="245"/>
      <c r="P218" s="245"/>
      <c r="Q218" s="247" t="s">
        <v>372</v>
      </c>
      <c r="R218" s="245"/>
      <c r="S218" s="181">
        <f>IFERROR(VLOOKUP(B218,'Customer Details'!$A$6:$C$13,3,FALSE),"")</f>
        <v>0</v>
      </c>
    </row>
    <row r="219" spans="1:19" s="248" customFormat="1" ht="12" customHeight="1" x14ac:dyDescent="0.25">
      <c r="A219" s="244">
        <v>9129674</v>
      </c>
      <c r="B219" s="245" t="s">
        <v>109</v>
      </c>
      <c r="C219" s="244">
        <v>9129674</v>
      </c>
      <c r="D219" s="244" t="s">
        <v>259</v>
      </c>
      <c r="E219" s="245">
        <v>1</v>
      </c>
      <c r="F219" s="245" t="s">
        <v>539</v>
      </c>
      <c r="G219" s="246">
        <v>107.4774</v>
      </c>
      <c r="H219" s="246">
        <f t="shared" si="51"/>
        <v>118.22514000000001</v>
      </c>
      <c r="I219" s="246">
        <f t="shared" si="52"/>
        <v>107.4774</v>
      </c>
      <c r="J219" s="246">
        <f t="shared" si="48"/>
        <v>118.22514000000001</v>
      </c>
      <c r="K219" s="245"/>
      <c r="L219" s="245"/>
      <c r="M219" s="247" t="s">
        <v>372</v>
      </c>
      <c r="N219" s="247" t="s">
        <v>372</v>
      </c>
      <c r="O219" s="245"/>
      <c r="P219" s="245"/>
      <c r="Q219" s="247" t="s">
        <v>372</v>
      </c>
      <c r="R219" s="245"/>
      <c r="S219" s="181">
        <f>IFERROR(VLOOKUP(B219,'Customer Details'!$A$6:$C$13,3,FALSE),"")</f>
        <v>0</v>
      </c>
    </row>
    <row r="220" spans="1:19" s="248" customFormat="1" ht="12" customHeight="1" x14ac:dyDescent="0.25">
      <c r="A220" s="244">
        <v>9685140</v>
      </c>
      <c r="B220" s="245" t="s">
        <v>109</v>
      </c>
      <c r="C220" s="244">
        <v>9685140</v>
      </c>
      <c r="D220" s="244" t="s">
        <v>260</v>
      </c>
      <c r="E220" s="245">
        <v>1</v>
      </c>
      <c r="F220" s="245"/>
      <c r="G220" s="246">
        <v>100.976328</v>
      </c>
      <c r="H220" s="246">
        <f t="shared" si="51"/>
        <v>111.07396080000001</v>
      </c>
      <c r="I220" s="246">
        <f t="shared" si="52"/>
        <v>100.976328</v>
      </c>
      <c r="J220" s="246">
        <f t="shared" si="48"/>
        <v>111.07396080000001</v>
      </c>
      <c r="K220" s="245"/>
      <c r="L220" s="245"/>
      <c r="M220" s="245"/>
      <c r="N220" s="247" t="s">
        <v>372</v>
      </c>
      <c r="O220" s="245"/>
      <c r="P220" s="245"/>
      <c r="Q220" s="247" t="s">
        <v>372</v>
      </c>
      <c r="R220" s="245"/>
      <c r="S220" s="181">
        <f>IFERROR(VLOOKUP(B220,'Customer Details'!$A$6:$C$13,3,FALSE),"")</f>
        <v>0</v>
      </c>
    </row>
    <row r="221" spans="1:19" s="248" customFormat="1" ht="12" customHeight="1" x14ac:dyDescent="0.25">
      <c r="A221" s="244">
        <v>9685179</v>
      </c>
      <c r="B221" s="245" t="s">
        <v>109</v>
      </c>
      <c r="C221" s="244">
        <v>9685179</v>
      </c>
      <c r="D221" s="244" t="s">
        <v>428</v>
      </c>
      <c r="E221" s="245">
        <v>1</v>
      </c>
      <c r="F221" s="245" t="s">
        <v>540</v>
      </c>
      <c r="G221" s="246">
        <v>33.658776000000003</v>
      </c>
      <c r="H221" s="246">
        <f t="shared" si="51"/>
        <v>37.024653600000008</v>
      </c>
      <c r="I221" s="246">
        <f t="shared" si="52"/>
        <v>33.658776000000003</v>
      </c>
      <c r="J221" s="246">
        <f t="shared" si="48"/>
        <v>37.024653600000008</v>
      </c>
      <c r="K221" s="245"/>
      <c r="L221" s="245"/>
      <c r="M221" s="245"/>
      <c r="N221" s="247" t="s">
        <v>372</v>
      </c>
      <c r="O221" s="245"/>
      <c r="P221" s="245"/>
      <c r="Q221" s="247" t="s">
        <v>372</v>
      </c>
      <c r="R221" s="245"/>
      <c r="S221" s="181">
        <f>IFERROR(VLOOKUP(B221,'Customer Details'!$A$6:$C$13,3,FALSE),"")</f>
        <v>0</v>
      </c>
    </row>
    <row r="222" spans="1:19" s="248" customFormat="1" ht="12" customHeight="1" x14ac:dyDescent="0.25">
      <c r="A222" s="244">
        <v>9685181</v>
      </c>
      <c r="B222" s="245" t="s">
        <v>109</v>
      </c>
      <c r="C222" s="244">
        <v>9685181</v>
      </c>
      <c r="D222" s="244" t="s">
        <v>469</v>
      </c>
      <c r="E222" s="245">
        <v>1</v>
      </c>
      <c r="F222" s="245" t="s">
        <v>539</v>
      </c>
      <c r="G222" s="246">
        <v>146.58868800000002</v>
      </c>
      <c r="H222" s="246">
        <f t="shared" si="51"/>
        <v>161.24755680000004</v>
      </c>
      <c r="I222" s="246">
        <f t="shared" si="52"/>
        <v>146.58868800000002</v>
      </c>
      <c r="J222" s="246">
        <f t="shared" si="48"/>
        <v>161.24755680000004</v>
      </c>
      <c r="K222" s="245"/>
      <c r="L222" s="245"/>
      <c r="M222" s="245"/>
      <c r="N222" s="247" t="s">
        <v>372</v>
      </c>
      <c r="O222" s="245"/>
      <c r="P222" s="245"/>
      <c r="Q222" s="247" t="s">
        <v>372</v>
      </c>
      <c r="R222" s="245"/>
      <c r="S222" s="181">
        <f>IFERROR(VLOOKUP(B222,'Customer Details'!$A$6:$C$13,3,FALSE),"")</f>
        <v>0</v>
      </c>
    </row>
    <row r="223" spans="1:19" s="248" customFormat="1" ht="12" customHeight="1" x14ac:dyDescent="0.25">
      <c r="A223" s="244">
        <v>9685175</v>
      </c>
      <c r="B223" s="245" t="s">
        <v>109</v>
      </c>
      <c r="C223" s="244">
        <v>9685175</v>
      </c>
      <c r="D223" s="244" t="s">
        <v>295</v>
      </c>
      <c r="E223" s="245">
        <v>1</v>
      </c>
      <c r="F223" s="245" t="s">
        <v>539</v>
      </c>
      <c r="G223" s="246">
        <v>123.73008</v>
      </c>
      <c r="H223" s="246">
        <f t="shared" si="51"/>
        <v>136.10308800000001</v>
      </c>
      <c r="I223" s="246">
        <f t="shared" si="52"/>
        <v>123.73008</v>
      </c>
      <c r="J223" s="246">
        <f t="shared" si="48"/>
        <v>136.10308800000001</v>
      </c>
      <c r="K223" s="245"/>
      <c r="L223" s="245"/>
      <c r="M223" s="245"/>
      <c r="N223" s="247" t="s">
        <v>372</v>
      </c>
      <c r="O223" s="245"/>
      <c r="P223" s="245"/>
      <c r="Q223" s="247" t="s">
        <v>372</v>
      </c>
      <c r="R223" s="245"/>
      <c r="S223" s="181">
        <f>IFERROR(VLOOKUP(B223,'Customer Details'!$A$6:$C$13,3,FALSE),"")</f>
        <v>0</v>
      </c>
    </row>
    <row r="224" spans="1:19" s="248" customFormat="1" ht="12" customHeight="1" x14ac:dyDescent="0.25">
      <c r="A224" s="244">
        <v>9685122</v>
      </c>
      <c r="B224" s="245" t="s">
        <v>109</v>
      </c>
      <c r="C224" s="244">
        <v>9685122</v>
      </c>
      <c r="D224" s="244" t="s">
        <v>293</v>
      </c>
      <c r="E224" s="245">
        <v>1</v>
      </c>
      <c r="F224" s="245"/>
      <c r="G224" s="246">
        <v>52.11343200000001</v>
      </c>
      <c r="H224" s="246">
        <f t="shared" si="51"/>
        <v>57.324775200000019</v>
      </c>
      <c r="I224" s="246">
        <f t="shared" si="52"/>
        <v>52.11343200000001</v>
      </c>
      <c r="J224" s="246">
        <f t="shared" si="48"/>
        <v>57.324775200000019</v>
      </c>
      <c r="K224" s="245"/>
      <c r="L224" s="245"/>
      <c r="M224" s="245"/>
      <c r="N224" s="247" t="s">
        <v>372</v>
      </c>
      <c r="O224" s="245"/>
      <c r="P224" s="245"/>
      <c r="Q224" s="247" t="s">
        <v>372</v>
      </c>
      <c r="R224" s="245"/>
      <c r="S224" s="181">
        <f>IFERROR(VLOOKUP(B224,'Customer Details'!$A$6:$C$13,3,FALSE),"")</f>
        <v>0</v>
      </c>
    </row>
    <row r="225" spans="1:19" s="248" customFormat="1" ht="12" customHeight="1" x14ac:dyDescent="0.25">
      <c r="A225" s="244">
        <v>9685144</v>
      </c>
      <c r="B225" s="245" t="s">
        <v>109</v>
      </c>
      <c r="C225" s="244">
        <v>9685144</v>
      </c>
      <c r="D225" s="244" t="s">
        <v>294</v>
      </c>
      <c r="E225" s="245">
        <v>1</v>
      </c>
      <c r="F225" s="245" t="s">
        <v>540</v>
      </c>
      <c r="G225" s="246">
        <v>52.11343200000001</v>
      </c>
      <c r="H225" s="246">
        <f t="shared" si="51"/>
        <v>57.324775200000019</v>
      </c>
      <c r="I225" s="246">
        <f t="shared" si="52"/>
        <v>52.11343200000001</v>
      </c>
      <c r="J225" s="246">
        <f t="shared" si="48"/>
        <v>57.324775200000019</v>
      </c>
      <c r="K225" s="245"/>
      <c r="L225" s="245"/>
      <c r="M225" s="245"/>
      <c r="N225" s="247" t="s">
        <v>372</v>
      </c>
      <c r="O225" s="245"/>
      <c r="P225" s="245"/>
      <c r="Q225" s="247" t="s">
        <v>372</v>
      </c>
      <c r="R225" s="245"/>
      <c r="S225" s="181">
        <f>IFERROR(VLOOKUP(B225,'Customer Details'!$A$6:$C$13,3,FALSE),"")</f>
        <v>0</v>
      </c>
    </row>
    <row r="226" spans="1:19" s="248" customFormat="1" ht="12" customHeight="1" x14ac:dyDescent="0.25">
      <c r="A226" s="244">
        <v>9685120</v>
      </c>
      <c r="B226" s="245" t="s">
        <v>109</v>
      </c>
      <c r="C226" s="244">
        <v>9685120</v>
      </c>
      <c r="D226" s="244" t="s">
        <v>194</v>
      </c>
      <c r="E226" s="245">
        <v>1</v>
      </c>
      <c r="F226" s="245"/>
      <c r="G226" s="246">
        <v>22.858608000000004</v>
      </c>
      <c r="H226" s="246">
        <f t="shared" si="51"/>
        <v>25.144468800000006</v>
      </c>
      <c r="I226" s="246">
        <f t="shared" si="52"/>
        <v>22.858608000000004</v>
      </c>
      <c r="J226" s="246">
        <f t="shared" si="48"/>
        <v>25.144468800000006</v>
      </c>
      <c r="K226" s="245"/>
      <c r="L226" s="245"/>
      <c r="M226" s="245"/>
      <c r="N226" s="247" t="s">
        <v>372</v>
      </c>
      <c r="O226" s="245"/>
      <c r="P226" s="245"/>
      <c r="Q226" s="247" t="s">
        <v>372</v>
      </c>
      <c r="R226" s="245"/>
      <c r="S226" s="181">
        <f>IFERROR(VLOOKUP(B226,'Customer Details'!$A$6:$C$13,3,FALSE),"")</f>
        <v>0</v>
      </c>
    </row>
    <row r="227" spans="1:19" s="248" customFormat="1" ht="12" customHeight="1" x14ac:dyDescent="0.25">
      <c r="A227" s="244">
        <v>9016332</v>
      </c>
      <c r="B227" s="245" t="s">
        <v>109</v>
      </c>
      <c r="C227" s="244">
        <v>9016332</v>
      </c>
      <c r="D227" s="244" t="s">
        <v>230</v>
      </c>
      <c r="E227" s="245">
        <v>1</v>
      </c>
      <c r="F227" s="245" t="s">
        <v>539</v>
      </c>
      <c r="G227" s="246">
        <v>19.608072</v>
      </c>
      <c r="H227" s="246">
        <f t="shared" si="51"/>
        <v>21.568879200000001</v>
      </c>
      <c r="I227" s="246">
        <f t="shared" si="52"/>
        <v>19.608072</v>
      </c>
      <c r="J227" s="246">
        <f t="shared" si="48"/>
        <v>21.568879200000001</v>
      </c>
      <c r="K227" s="245"/>
      <c r="L227" s="245"/>
      <c r="M227" s="247" t="s">
        <v>372</v>
      </c>
      <c r="N227" s="247" t="s">
        <v>372</v>
      </c>
      <c r="O227" s="245"/>
      <c r="P227" s="245"/>
      <c r="Q227" s="247" t="s">
        <v>372</v>
      </c>
      <c r="R227" s="245"/>
      <c r="S227" s="181">
        <f>IFERROR(VLOOKUP(B227,'Customer Details'!$A$6:$C$13,3,FALSE),"")</f>
        <v>0</v>
      </c>
    </row>
    <row r="228" spans="1:19" s="248" customFormat="1" ht="12" customHeight="1" x14ac:dyDescent="0.25">
      <c r="A228" s="244">
        <v>9685136</v>
      </c>
      <c r="B228" s="245" t="s">
        <v>109</v>
      </c>
      <c r="C228" s="244">
        <v>9685136</v>
      </c>
      <c r="D228" s="244" t="s">
        <v>231</v>
      </c>
      <c r="E228" s="245">
        <v>1</v>
      </c>
      <c r="F228" s="245" t="s">
        <v>539</v>
      </c>
      <c r="G228" s="246">
        <v>33.658776000000003</v>
      </c>
      <c r="H228" s="246">
        <f t="shared" si="51"/>
        <v>37.024653600000008</v>
      </c>
      <c r="I228" s="246">
        <f t="shared" si="52"/>
        <v>33.658776000000003</v>
      </c>
      <c r="J228" s="246">
        <f t="shared" si="48"/>
        <v>37.024653600000008</v>
      </c>
      <c r="K228" s="245"/>
      <c r="L228" s="245"/>
      <c r="M228" s="247" t="s">
        <v>372</v>
      </c>
      <c r="N228" s="247" t="s">
        <v>372</v>
      </c>
      <c r="O228" s="245"/>
      <c r="P228" s="245"/>
      <c r="Q228" s="247" t="s">
        <v>372</v>
      </c>
      <c r="R228" s="245"/>
      <c r="S228" s="181">
        <f>IFERROR(VLOOKUP(B228,'Customer Details'!$A$6:$C$13,3,FALSE),"")</f>
        <v>0</v>
      </c>
    </row>
    <row r="229" spans="1:19" s="248" customFormat="1" ht="12" customHeight="1" x14ac:dyDescent="0.25">
      <c r="A229" s="244">
        <v>9420657</v>
      </c>
      <c r="B229" s="245" t="s">
        <v>109</v>
      </c>
      <c r="C229" s="244">
        <v>9420657</v>
      </c>
      <c r="D229" s="244" t="s">
        <v>154</v>
      </c>
      <c r="E229" s="245">
        <v>1</v>
      </c>
      <c r="F229" s="245"/>
      <c r="G229" s="246">
        <v>13.106999999999999</v>
      </c>
      <c r="H229" s="246">
        <f t="shared" si="51"/>
        <v>14.4177</v>
      </c>
      <c r="I229" s="246">
        <f t="shared" si="52"/>
        <v>13.106999999999999</v>
      </c>
      <c r="J229" s="246">
        <f t="shared" si="48"/>
        <v>14.4177</v>
      </c>
      <c r="K229" s="245"/>
      <c r="L229" s="245"/>
      <c r="M229" s="247" t="s">
        <v>372</v>
      </c>
      <c r="N229" s="247" t="s">
        <v>372</v>
      </c>
      <c r="O229" s="245"/>
      <c r="P229" s="245"/>
      <c r="Q229" s="247" t="s">
        <v>372</v>
      </c>
      <c r="R229" s="245"/>
      <c r="S229" s="181">
        <f>IFERROR(VLOOKUP(B229,'Customer Details'!$A$6:$C$13,3,FALSE),"")</f>
        <v>0</v>
      </c>
    </row>
    <row r="230" spans="1:19" s="248" customFormat="1" ht="12" customHeight="1" x14ac:dyDescent="0.25">
      <c r="A230" s="244">
        <v>9420659</v>
      </c>
      <c r="B230" s="245" t="s">
        <v>109</v>
      </c>
      <c r="C230" s="244">
        <v>9420659</v>
      </c>
      <c r="D230" s="244" t="s">
        <v>155</v>
      </c>
      <c r="E230" s="245">
        <v>1</v>
      </c>
      <c r="F230" s="245" t="s">
        <v>539</v>
      </c>
      <c r="G230" s="246">
        <v>16.357536</v>
      </c>
      <c r="H230" s="246">
        <f t="shared" si="51"/>
        <v>17.993289600000001</v>
      </c>
      <c r="I230" s="246">
        <f t="shared" si="52"/>
        <v>16.357536</v>
      </c>
      <c r="J230" s="246">
        <f t="shared" si="48"/>
        <v>17.993289600000001</v>
      </c>
      <c r="K230" s="245"/>
      <c r="L230" s="245"/>
      <c r="M230" s="247" t="s">
        <v>372</v>
      </c>
      <c r="N230" s="247" t="s">
        <v>372</v>
      </c>
      <c r="O230" s="245"/>
      <c r="P230" s="245"/>
      <c r="Q230" s="247" t="s">
        <v>372</v>
      </c>
      <c r="R230" s="245"/>
      <c r="S230" s="181">
        <f>IFERROR(VLOOKUP(B230,'Customer Details'!$A$6:$C$13,3,FALSE),"")</f>
        <v>0</v>
      </c>
    </row>
    <row r="231" spans="1:19" s="278" customFormat="1" ht="18.5" x14ac:dyDescent="0.25">
      <c r="A231" s="257">
        <v>9707287</v>
      </c>
      <c r="B231" s="258" t="s">
        <v>109</v>
      </c>
      <c r="C231" s="257">
        <v>9707287</v>
      </c>
      <c r="D231" s="257" t="s">
        <v>429</v>
      </c>
      <c r="E231" s="258">
        <v>1</v>
      </c>
      <c r="F231" s="258" t="s">
        <v>540</v>
      </c>
      <c r="G231" s="259">
        <v>33.658776000000003</v>
      </c>
      <c r="H231" s="259">
        <f t="shared" si="51"/>
        <v>37.024653600000008</v>
      </c>
      <c r="I231" s="259">
        <f t="shared" si="52"/>
        <v>33.658776000000003</v>
      </c>
      <c r="J231" s="259">
        <f t="shared" si="48"/>
        <v>37.024653600000008</v>
      </c>
      <c r="K231" s="258"/>
      <c r="L231" s="258"/>
      <c r="M231" s="260" t="s">
        <v>372</v>
      </c>
      <c r="N231" s="260" t="s">
        <v>372</v>
      </c>
      <c r="O231" s="258"/>
      <c r="P231" s="258"/>
      <c r="Q231" s="260" t="s">
        <v>372</v>
      </c>
      <c r="R231" s="258"/>
      <c r="S231" s="181">
        <f>IFERROR(VLOOKUP(B231,'Customer Details'!$A$6:$C$13,3,FALSE),"")</f>
        <v>0</v>
      </c>
    </row>
    <row r="232" spans="1:19" s="255" customFormat="1" ht="12" customHeight="1" x14ac:dyDescent="0.25">
      <c r="A232" s="230"/>
      <c r="B232" s="229"/>
      <c r="C232" s="230" t="s">
        <v>397</v>
      </c>
      <c r="D232" s="231"/>
      <c r="E232" s="232"/>
      <c r="F232" s="232"/>
      <c r="G232" s="233"/>
      <c r="H232" s="233"/>
      <c r="I232" s="234"/>
      <c r="J232" s="233"/>
      <c r="K232" s="235"/>
      <c r="L232" s="235"/>
      <c r="M232" s="235"/>
      <c r="N232" s="235"/>
      <c r="O232" s="235"/>
      <c r="P232" s="235"/>
      <c r="Q232" s="235"/>
      <c r="R232" s="235"/>
      <c r="S232" s="254" t="str">
        <f>IFERROR(VLOOKUP(B232,'Customer Details'!$A$6:$C$13,3,FALSE),"")</f>
        <v/>
      </c>
    </row>
    <row r="233" spans="1:19" s="278" customFormat="1" ht="12" customHeight="1" x14ac:dyDescent="0.25">
      <c r="A233" s="257">
        <v>9000990</v>
      </c>
      <c r="B233" s="258" t="s">
        <v>109</v>
      </c>
      <c r="C233" s="257">
        <v>9000990</v>
      </c>
      <c r="D233" s="284" t="s">
        <v>177</v>
      </c>
      <c r="E233" s="258">
        <v>1</v>
      </c>
      <c r="F233" s="258" t="s">
        <v>540</v>
      </c>
      <c r="G233" s="259">
        <v>3.3553920000000002</v>
      </c>
      <c r="H233" s="259">
        <f t="shared" ref="H233:H237" si="53">G233*1.1</f>
        <v>3.6909312000000005</v>
      </c>
      <c r="I233" s="259">
        <f t="shared" ref="I233:I237" si="54">IFERROR(G233*(1-S233),"")</f>
        <v>3.3553920000000002</v>
      </c>
      <c r="J233" s="259">
        <f t="shared" si="48"/>
        <v>3.6909312000000005</v>
      </c>
      <c r="K233" s="258"/>
      <c r="L233" s="258"/>
      <c r="M233" s="258"/>
      <c r="N233" s="258"/>
      <c r="O233" s="260" t="s">
        <v>372</v>
      </c>
      <c r="P233" s="258"/>
      <c r="Q233" s="258"/>
      <c r="R233" s="258"/>
      <c r="S233" s="181">
        <f>IFERROR(VLOOKUP(B233,'Customer Details'!$A$6:$C$13,3,FALSE),"")</f>
        <v>0</v>
      </c>
    </row>
    <row r="234" spans="1:19" s="248" customFormat="1" ht="12" customHeight="1" x14ac:dyDescent="0.25">
      <c r="A234" s="257">
        <v>9014216</v>
      </c>
      <c r="B234" s="258" t="s">
        <v>109</v>
      </c>
      <c r="C234" s="257">
        <v>9014216</v>
      </c>
      <c r="D234" s="284" t="s">
        <v>178</v>
      </c>
      <c r="E234" s="258">
        <v>1</v>
      </c>
      <c r="F234" s="258" t="s">
        <v>540</v>
      </c>
      <c r="G234" s="259">
        <v>3.3553920000000002</v>
      </c>
      <c r="H234" s="259">
        <f t="shared" si="53"/>
        <v>3.6909312000000005</v>
      </c>
      <c r="I234" s="259">
        <f t="shared" si="54"/>
        <v>3.3553920000000002</v>
      </c>
      <c r="J234" s="259">
        <f t="shared" si="48"/>
        <v>3.6909312000000005</v>
      </c>
      <c r="K234" s="258"/>
      <c r="L234" s="258"/>
      <c r="M234" s="258"/>
      <c r="N234" s="258"/>
      <c r="O234" s="260" t="s">
        <v>372</v>
      </c>
      <c r="P234" s="258"/>
      <c r="Q234" s="258"/>
      <c r="R234" s="258"/>
      <c r="S234" s="181">
        <f>IFERROR(VLOOKUP(B234,'Customer Details'!$A$6:$C$13,3,FALSE),"")</f>
        <v>0</v>
      </c>
    </row>
    <row r="235" spans="1:19" s="248" customFormat="1" ht="12" customHeight="1" x14ac:dyDescent="0.25">
      <c r="A235" s="257">
        <v>9014164</v>
      </c>
      <c r="B235" s="258" t="s">
        <v>109</v>
      </c>
      <c r="C235" s="257">
        <v>9014164</v>
      </c>
      <c r="D235" s="284" t="s">
        <v>179</v>
      </c>
      <c r="E235" s="258">
        <v>1</v>
      </c>
      <c r="F235" s="258" t="s">
        <v>540</v>
      </c>
      <c r="G235" s="259">
        <v>9.8564640000000008</v>
      </c>
      <c r="H235" s="259">
        <f t="shared" si="53"/>
        <v>10.842110400000001</v>
      </c>
      <c r="I235" s="259">
        <f t="shared" si="54"/>
        <v>9.8564640000000008</v>
      </c>
      <c r="J235" s="259">
        <f t="shared" si="48"/>
        <v>10.842110400000001</v>
      </c>
      <c r="K235" s="258"/>
      <c r="L235" s="258"/>
      <c r="M235" s="258"/>
      <c r="N235" s="258"/>
      <c r="O235" s="260" t="s">
        <v>372</v>
      </c>
      <c r="P235" s="258"/>
      <c r="Q235" s="258"/>
      <c r="R235" s="258"/>
      <c r="S235" s="181">
        <f>IFERROR(VLOOKUP(B235,'Customer Details'!$A$6:$C$13,3,FALSE),"")</f>
        <v>0</v>
      </c>
    </row>
    <row r="236" spans="1:19" s="248" customFormat="1" ht="12" customHeight="1" x14ac:dyDescent="0.25">
      <c r="A236" s="257">
        <v>9014172</v>
      </c>
      <c r="B236" s="258" t="s">
        <v>109</v>
      </c>
      <c r="C236" s="257">
        <v>9014172</v>
      </c>
      <c r="D236" s="284" t="s">
        <v>181</v>
      </c>
      <c r="E236" s="258">
        <v>1</v>
      </c>
      <c r="F236" s="258" t="s">
        <v>539</v>
      </c>
      <c r="G236" s="259">
        <v>3.3553920000000002</v>
      </c>
      <c r="H236" s="259">
        <f t="shared" si="53"/>
        <v>3.6909312000000005</v>
      </c>
      <c r="I236" s="259">
        <f t="shared" si="54"/>
        <v>3.3553920000000002</v>
      </c>
      <c r="J236" s="259">
        <f t="shared" si="48"/>
        <v>3.6909312000000005</v>
      </c>
      <c r="K236" s="258"/>
      <c r="L236" s="258"/>
      <c r="M236" s="258"/>
      <c r="N236" s="258"/>
      <c r="O236" s="260" t="s">
        <v>372</v>
      </c>
      <c r="P236" s="258"/>
      <c r="Q236" s="258"/>
      <c r="R236" s="258"/>
      <c r="S236" s="181">
        <f>IFERROR(VLOOKUP(B236,'Customer Details'!$A$6:$C$13,3,FALSE),"")</f>
        <v>0</v>
      </c>
    </row>
    <row r="237" spans="1:19" s="278" customFormat="1" ht="18.5" x14ac:dyDescent="0.25">
      <c r="A237" s="257">
        <v>9014180</v>
      </c>
      <c r="B237" s="258" t="s">
        <v>109</v>
      </c>
      <c r="C237" s="257">
        <v>9014180</v>
      </c>
      <c r="D237" s="284" t="s">
        <v>405</v>
      </c>
      <c r="E237" s="258">
        <v>1</v>
      </c>
      <c r="F237" s="258" t="s">
        <v>540</v>
      </c>
      <c r="G237" s="259">
        <v>3.3553920000000002</v>
      </c>
      <c r="H237" s="259">
        <f t="shared" si="53"/>
        <v>3.6909312000000005</v>
      </c>
      <c r="I237" s="259">
        <f t="shared" si="54"/>
        <v>3.3553920000000002</v>
      </c>
      <c r="J237" s="259">
        <f t="shared" si="48"/>
        <v>3.6909312000000005</v>
      </c>
      <c r="K237" s="258"/>
      <c r="L237" s="258"/>
      <c r="M237" s="258"/>
      <c r="N237" s="258"/>
      <c r="O237" s="260" t="s">
        <v>372</v>
      </c>
      <c r="P237" s="258"/>
      <c r="Q237" s="258"/>
      <c r="R237" s="258"/>
      <c r="S237" s="181">
        <f>IFERROR(VLOOKUP(B237,'Customer Details'!$A$6:$C$13,3,FALSE),"")</f>
        <v>0</v>
      </c>
    </row>
    <row r="238" spans="1:19" s="255" customFormat="1" ht="12" customHeight="1" x14ac:dyDescent="0.25">
      <c r="A238" s="230"/>
      <c r="B238" s="229"/>
      <c r="C238" s="230" t="s">
        <v>398</v>
      </c>
      <c r="D238" s="231"/>
      <c r="E238" s="232"/>
      <c r="F238" s="232"/>
      <c r="G238" s="233"/>
      <c r="H238" s="233"/>
      <c r="I238" s="234"/>
      <c r="J238" s="233"/>
      <c r="K238" s="235"/>
      <c r="L238" s="235"/>
      <c r="M238" s="235"/>
      <c r="N238" s="235"/>
      <c r="O238" s="235"/>
      <c r="P238" s="235"/>
      <c r="Q238" s="235"/>
      <c r="R238" s="235"/>
      <c r="S238" s="254" t="str">
        <f>IFERROR(VLOOKUP(B238,'Customer Details'!$A$6:$C$13,3,FALSE),"")</f>
        <v/>
      </c>
    </row>
    <row r="239" spans="1:19" s="248" customFormat="1" ht="12" customHeight="1" x14ac:dyDescent="0.25">
      <c r="A239" s="257">
        <v>9146072</v>
      </c>
      <c r="B239" s="258" t="s">
        <v>109</v>
      </c>
      <c r="C239" s="257">
        <v>9146072</v>
      </c>
      <c r="D239" s="257" t="s">
        <v>131</v>
      </c>
      <c r="E239" s="258">
        <v>1</v>
      </c>
      <c r="F239" s="258" t="s">
        <v>540</v>
      </c>
      <c r="G239" s="259">
        <v>282.16749600000003</v>
      </c>
      <c r="H239" s="259">
        <f t="shared" ref="H239:H241" si="55">G239*1.1</f>
        <v>310.38424560000004</v>
      </c>
      <c r="I239" s="259">
        <f t="shared" ref="I239:I241" si="56">IFERROR(G239*(1-S239),"")</f>
        <v>282.16749600000003</v>
      </c>
      <c r="J239" s="259">
        <f t="shared" si="48"/>
        <v>310.38424560000004</v>
      </c>
      <c r="K239" s="258"/>
      <c r="L239" s="258"/>
      <c r="M239" s="258"/>
      <c r="N239" s="258"/>
      <c r="O239" s="258"/>
      <c r="P239" s="260" t="s">
        <v>372</v>
      </c>
      <c r="Q239" s="258"/>
      <c r="R239" s="258"/>
      <c r="S239" s="181">
        <f>IFERROR(VLOOKUP(B239,'Customer Details'!$A$6:$C$13,3,FALSE),"")</f>
        <v>0</v>
      </c>
    </row>
    <row r="240" spans="1:19" s="248" customFormat="1" ht="12" customHeight="1" x14ac:dyDescent="0.25">
      <c r="A240" s="257">
        <v>9132077</v>
      </c>
      <c r="B240" s="258" t="s">
        <v>109</v>
      </c>
      <c r="C240" s="257">
        <v>9132077</v>
      </c>
      <c r="D240" s="257" t="s">
        <v>169</v>
      </c>
      <c r="E240" s="258">
        <v>1</v>
      </c>
      <c r="F240" s="258" t="s">
        <v>539</v>
      </c>
      <c r="G240" s="259">
        <v>8.7030480000000008</v>
      </c>
      <c r="H240" s="259">
        <f t="shared" si="55"/>
        <v>9.5733528000000021</v>
      </c>
      <c r="I240" s="259">
        <f t="shared" si="56"/>
        <v>8.7030480000000008</v>
      </c>
      <c r="J240" s="259">
        <f t="shared" si="48"/>
        <v>9.5733528000000021</v>
      </c>
      <c r="K240" s="258"/>
      <c r="L240" s="258"/>
      <c r="M240" s="258"/>
      <c r="N240" s="258"/>
      <c r="O240" s="258"/>
      <c r="P240" s="260" t="s">
        <v>372</v>
      </c>
      <c r="Q240" s="258"/>
      <c r="R240" s="258"/>
      <c r="S240" s="181">
        <f>IFERROR(VLOOKUP(B240,'Customer Details'!$A$6:$C$13,3,FALSE),"")</f>
        <v>0</v>
      </c>
    </row>
    <row r="241" spans="1:19" s="278" customFormat="1" ht="18.5" x14ac:dyDescent="0.25">
      <c r="A241" s="257">
        <v>9146065</v>
      </c>
      <c r="B241" s="258" t="s">
        <v>109</v>
      </c>
      <c r="C241" s="257">
        <v>9146065</v>
      </c>
      <c r="D241" s="257" t="s">
        <v>261</v>
      </c>
      <c r="E241" s="258">
        <v>1</v>
      </c>
      <c r="F241" s="258" t="s">
        <v>540</v>
      </c>
      <c r="G241" s="259">
        <v>13.106999999999999</v>
      </c>
      <c r="H241" s="259">
        <f t="shared" si="55"/>
        <v>14.4177</v>
      </c>
      <c r="I241" s="259">
        <f t="shared" si="56"/>
        <v>13.106999999999999</v>
      </c>
      <c r="J241" s="259">
        <f t="shared" si="48"/>
        <v>14.4177</v>
      </c>
      <c r="K241" s="258"/>
      <c r="L241" s="258"/>
      <c r="M241" s="258"/>
      <c r="N241" s="258"/>
      <c r="O241" s="258"/>
      <c r="P241" s="260" t="s">
        <v>372</v>
      </c>
      <c r="Q241" s="258"/>
      <c r="R241" s="258"/>
      <c r="S241" s="181">
        <f>IFERROR(VLOOKUP(B241,'Customer Details'!$A$6:$C$13,3,FALSE),"")</f>
        <v>0</v>
      </c>
    </row>
    <row r="242" spans="1:19" s="255" customFormat="1" ht="12" customHeight="1" x14ac:dyDescent="0.25">
      <c r="A242" s="230"/>
      <c r="B242" s="229"/>
      <c r="C242" s="230" t="s">
        <v>399</v>
      </c>
      <c r="D242" s="231"/>
      <c r="E242" s="232"/>
      <c r="F242" s="232"/>
      <c r="G242" s="233"/>
      <c r="H242" s="233"/>
      <c r="I242" s="234"/>
      <c r="J242" s="233"/>
      <c r="K242" s="235"/>
      <c r="L242" s="235"/>
      <c r="M242" s="235"/>
      <c r="N242" s="235"/>
      <c r="O242" s="235"/>
      <c r="P242" s="235"/>
      <c r="Q242" s="235"/>
      <c r="R242" s="235"/>
      <c r="S242" s="254" t="str">
        <f>IFERROR(VLOOKUP(B242,'Customer Details'!$A$6:$C$13,3,FALSE),"")</f>
        <v/>
      </c>
    </row>
    <row r="243" spans="1:19" s="248" customFormat="1" ht="12" customHeight="1" x14ac:dyDescent="0.25">
      <c r="A243" s="257">
        <v>9014943</v>
      </c>
      <c r="B243" s="258" t="s">
        <v>109</v>
      </c>
      <c r="C243" s="257">
        <v>9014943</v>
      </c>
      <c r="D243" s="257" t="s">
        <v>332</v>
      </c>
      <c r="E243" s="258">
        <v>1</v>
      </c>
      <c r="F243" s="258"/>
      <c r="G243" s="259">
        <v>7.6544880000000006</v>
      </c>
      <c r="H243" s="259">
        <f t="shared" ref="H243:H247" si="57">G243*1.1</f>
        <v>8.4199368000000021</v>
      </c>
      <c r="I243" s="259">
        <f t="shared" ref="I243:I247" si="58">IFERROR(G243*(1-S243),"")</f>
        <v>7.6544880000000006</v>
      </c>
      <c r="J243" s="259">
        <f t="shared" si="48"/>
        <v>8.4199368000000021</v>
      </c>
      <c r="K243" s="260" t="s">
        <v>372</v>
      </c>
      <c r="L243" s="260" t="s">
        <v>372</v>
      </c>
      <c r="M243" s="260" t="s">
        <v>372</v>
      </c>
      <c r="N243" s="260" t="s">
        <v>372</v>
      </c>
      <c r="O243" s="260" t="s">
        <v>372</v>
      </c>
      <c r="P243" s="260" t="s">
        <v>372</v>
      </c>
      <c r="Q243" s="260" t="s">
        <v>372</v>
      </c>
      <c r="R243" s="260" t="s">
        <v>372</v>
      </c>
      <c r="S243" s="181">
        <f>IFERROR(VLOOKUP(B243,'Customer Details'!$A$6:$C$13,3,FALSE),"")</f>
        <v>0</v>
      </c>
    </row>
    <row r="244" spans="1:19" s="248" customFormat="1" ht="12" customHeight="1" x14ac:dyDescent="0.25">
      <c r="A244" s="257">
        <v>9154122</v>
      </c>
      <c r="B244" s="258" t="s">
        <v>109</v>
      </c>
      <c r="C244" s="257">
        <v>9154122</v>
      </c>
      <c r="D244" s="257" t="s">
        <v>246</v>
      </c>
      <c r="E244" s="258">
        <v>1</v>
      </c>
      <c r="F244" s="258"/>
      <c r="G244" s="259">
        <v>19.608072</v>
      </c>
      <c r="H244" s="259">
        <f t="shared" si="57"/>
        <v>21.568879200000001</v>
      </c>
      <c r="I244" s="259">
        <f t="shared" si="58"/>
        <v>19.608072</v>
      </c>
      <c r="J244" s="259">
        <f t="shared" si="48"/>
        <v>21.568879200000001</v>
      </c>
      <c r="K244" s="260" t="s">
        <v>372</v>
      </c>
      <c r="L244" s="260" t="s">
        <v>372</v>
      </c>
      <c r="M244" s="260" t="s">
        <v>372</v>
      </c>
      <c r="N244" s="260" t="s">
        <v>372</v>
      </c>
      <c r="O244" s="260" t="s">
        <v>372</v>
      </c>
      <c r="P244" s="260" t="s">
        <v>372</v>
      </c>
      <c r="Q244" s="260" t="s">
        <v>372</v>
      </c>
      <c r="R244" s="260" t="s">
        <v>372</v>
      </c>
      <c r="S244" s="181">
        <f>IFERROR(VLOOKUP(B244,'Customer Details'!$A$6:$C$13,3,FALSE),"")</f>
        <v>0</v>
      </c>
    </row>
    <row r="245" spans="1:19" s="248" customFormat="1" ht="12" customHeight="1" x14ac:dyDescent="0.25">
      <c r="A245" s="257">
        <v>9102004</v>
      </c>
      <c r="B245" s="258" t="s">
        <v>109</v>
      </c>
      <c r="C245" s="257">
        <v>9102004</v>
      </c>
      <c r="D245" s="257" t="s">
        <v>71</v>
      </c>
      <c r="E245" s="258">
        <v>1</v>
      </c>
      <c r="F245" s="258" t="s">
        <v>539</v>
      </c>
      <c r="G245" s="259">
        <v>13.106999999999999</v>
      </c>
      <c r="H245" s="259">
        <f t="shared" si="57"/>
        <v>14.4177</v>
      </c>
      <c r="I245" s="259">
        <f t="shared" si="58"/>
        <v>13.106999999999999</v>
      </c>
      <c r="J245" s="259">
        <f t="shared" si="48"/>
        <v>14.4177</v>
      </c>
      <c r="K245" s="260" t="s">
        <v>372</v>
      </c>
      <c r="L245" s="260" t="s">
        <v>372</v>
      </c>
      <c r="M245" s="260" t="s">
        <v>372</v>
      </c>
      <c r="N245" s="260" t="s">
        <v>372</v>
      </c>
      <c r="O245" s="260" t="s">
        <v>372</v>
      </c>
      <c r="P245" s="260" t="s">
        <v>372</v>
      </c>
      <c r="Q245" s="260" t="s">
        <v>372</v>
      </c>
      <c r="R245" s="260" t="s">
        <v>372</v>
      </c>
      <c r="S245" s="181">
        <f>IFERROR(VLOOKUP(B245,'Customer Details'!$A$6:$C$13,3,FALSE),"")</f>
        <v>0</v>
      </c>
    </row>
    <row r="246" spans="1:19" s="248" customFormat="1" ht="12" customHeight="1" x14ac:dyDescent="0.25">
      <c r="A246" s="257">
        <v>5008587</v>
      </c>
      <c r="B246" s="258" t="s">
        <v>109</v>
      </c>
      <c r="C246" s="257">
        <v>5008587</v>
      </c>
      <c r="D246" s="257" t="s">
        <v>305</v>
      </c>
      <c r="E246" s="258">
        <v>1</v>
      </c>
      <c r="F246" s="258" t="s">
        <v>539</v>
      </c>
      <c r="G246" s="259">
        <v>17.406096000000002</v>
      </c>
      <c r="H246" s="259">
        <f t="shared" si="57"/>
        <v>19.146705600000004</v>
      </c>
      <c r="I246" s="259">
        <f t="shared" si="58"/>
        <v>17.406096000000002</v>
      </c>
      <c r="J246" s="259">
        <f t="shared" si="48"/>
        <v>19.146705600000004</v>
      </c>
      <c r="K246" s="260" t="s">
        <v>372</v>
      </c>
      <c r="L246" s="260" t="s">
        <v>372</v>
      </c>
      <c r="M246" s="260" t="s">
        <v>372</v>
      </c>
      <c r="N246" s="260" t="s">
        <v>372</v>
      </c>
      <c r="O246" s="260" t="s">
        <v>372</v>
      </c>
      <c r="P246" s="260" t="s">
        <v>372</v>
      </c>
      <c r="Q246" s="260" t="s">
        <v>372</v>
      </c>
      <c r="R246" s="260" t="s">
        <v>372</v>
      </c>
      <c r="S246" s="181">
        <f>IFERROR(VLOOKUP(B246,'Customer Details'!$A$6:$C$13,3,FALSE),"")</f>
        <v>0</v>
      </c>
    </row>
    <row r="247" spans="1:19" s="278" customFormat="1" ht="18.5" x14ac:dyDescent="0.25">
      <c r="A247" s="257">
        <v>9015819</v>
      </c>
      <c r="B247" s="258" t="s">
        <v>109</v>
      </c>
      <c r="C247" s="257">
        <v>9015819</v>
      </c>
      <c r="D247" s="257" t="s">
        <v>427</v>
      </c>
      <c r="E247" s="258">
        <v>1</v>
      </c>
      <c r="F247" s="258"/>
      <c r="G247" s="259">
        <v>51.064872000000001</v>
      </c>
      <c r="H247" s="259">
        <f t="shared" si="57"/>
        <v>56.171359200000005</v>
      </c>
      <c r="I247" s="259">
        <f t="shared" si="58"/>
        <v>51.064872000000001</v>
      </c>
      <c r="J247" s="259">
        <f t="shared" si="48"/>
        <v>56.171359200000005</v>
      </c>
      <c r="K247" s="260" t="s">
        <v>372</v>
      </c>
      <c r="L247" s="260" t="s">
        <v>372</v>
      </c>
      <c r="M247" s="260" t="s">
        <v>372</v>
      </c>
      <c r="N247" s="260" t="s">
        <v>372</v>
      </c>
      <c r="O247" s="260" t="s">
        <v>372</v>
      </c>
      <c r="P247" s="260" t="s">
        <v>372</v>
      </c>
      <c r="Q247" s="260" t="s">
        <v>372</v>
      </c>
      <c r="R247" s="260" t="s">
        <v>372</v>
      </c>
      <c r="S247" s="181">
        <f>IFERROR(VLOOKUP(B247,'Customer Details'!$A$6:$C$13,3,FALSE),"")</f>
        <v>0</v>
      </c>
    </row>
    <row r="248" spans="1:19" s="227" customFormat="1" ht="18.5" x14ac:dyDescent="0.25">
      <c r="A248" s="218"/>
      <c r="B248" s="217"/>
      <c r="C248" s="218" t="s">
        <v>400</v>
      </c>
      <c r="D248" s="219"/>
      <c r="E248" s="220"/>
      <c r="F248" s="220"/>
      <c r="G248" s="267"/>
      <c r="H248" s="267"/>
      <c r="I248" s="268"/>
      <c r="J248" s="267"/>
      <c r="K248" s="224"/>
      <c r="L248" s="224"/>
      <c r="M248" s="224"/>
      <c r="N248" s="224"/>
      <c r="O248" s="224"/>
      <c r="P248" s="224"/>
      <c r="Q248" s="224"/>
      <c r="R248" s="224"/>
      <c r="S248" s="277"/>
    </row>
    <row r="249" spans="1:19" s="255" customFormat="1" ht="12" customHeight="1" x14ac:dyDescent="0.25">
      <c r="A249" s="230"/>
      <c r="B249" s="229"/>
      <c r="C249" s="230" t="s">
        <v>401</v>
      </c>
      <c r="D249" s="231"/>
      <c r="E249" s="232"/>
      <c r="F249" s="232"/>
      <c r="G249" s="233"/>
      <c r="H249" s="233"/>
      <c r="I249" s="234"/>
      <c r="J249" s="233"/>
      <c r="K249" s="235"/>
      <c r="L249" s="235"/>
      <c r="M249" s="235"/>
      <c r="N249" s="235"/>
      <c r="O249" s="235"/>
      <c r="P249" s="235"/>
      <c r="Q249" s="235"/>
      <c r="R249" s="235"/>
      <c r="S249" s="254" t="str">
        <f>IFERROR(VLOOKUP(B249,'Customer Details'!$A$6:$C$13,3,FALSE),"")</f>
        <v/>
      </c>
    </row>
    <row r="250" spans="1:19" s="248" customFormat="1" ht="12" customHeight="1" x14ac:dyDescent="0.25">
      <c r="A250" s="257">
        <v>9015792</v>
      </c>
      <c r="B250" s="258" t="s">
        <v>600</v>
      </c>
      <c r="C250" s="257">
        <v>9015792</v>
      </c>
      <c r="D250" s="257" t="s">
        <v>406</v>
      </c>
      <c r="E250" s="258">
        <v>1</v>
      </c>
      <c r="F250" s="258"/>
      <c r="G250" s="259">
        <v>36.909312</v>
      </c>
      <c r="H250" s="259">
        <f t="shared" ref="H250:H256" si="59">G250*1.1</f>
        <v>40.600243200000001</v>
      </c>
      <c r="I250" s="259">
        <f t="shared" ref="I250:I256" si="60">IFERROR(G250*(1-S250),"")</f>
        <v>36.909312</v>
      </c>
      <c r="J250" s="259">
        <f t="shared" si="48"/>
        <v>40.600243200000001</v>
      </c>
      <c r="K250" s="260" t="s">
        <v>372</v>
      </c>
      <c r="L250" s="260" t="s">
        <v>372</v>
      </c>
      <c r="M250" s="260" t="s">
        <v>372</v>
      </c>
      <c r="N250" s="260" t="s">
        <v>372</v>
      </c>
      <c r="O250" s="260"/>
      <c r="P250" s="260"/>
      <c r="Q250" s="260" t="s">
        <v>372</v>
      </c>
      <c r="R250" s="260"/>
      <c r="S250" s="181">
        <f>IFERROR(VLOOKUP(B250,'Customer Details'!$A$6:$C$13,3,FALSE),"")</f>
        <v>0</v>
      </c>
    </row>
    <row r="251" spans="1:19" s="248" customFormat="1" ht="12" customHeight="1" x14ac:dyDescent="0.25">
      <c r="A251" s="257">
        <v>9015805</v>
      </c>
      <c r="B251" s="258" t="s">
        <v>600</v>
      </c>
      <c r="C251" s="257">
        <v>9015805</v>
      </c>
      <c r="D251" s="257" t="s">
        <v>407</v>
      </c>
      <c r="E251" s="258">
        <v>1</v>
      </c>
      <c r="F251" s="258"/>
      <c r="G251" s="259">
        <v>56.517384</v>
      </c>
      <c r="H251" s="259">
        <f t="shared" si="59"/>
        <v>62.169122400000006</v>
      </c>
      <c r="I251" s="259">
        <f t="shared" si="60"/>
        <v>56.517384</v>
      </c>
      <c r="J251" s="259">
        <f t="shared" si="48"/>
        <v>62.169122400000006</v>
      </c>
      <c r="K251" s="260" t="s">
        <v>372</v>
      </c>
      <c r="L251" s="260" t="s">
        <v>372</v>
      </c>
      <c r="M251" s="260" t="s">
        <v>372</v>
      </c>
      <c r="N251" s="260" t="s">
        <v>372</v>
      </c>
      <c r="O251" s="260"/>
      <c r="P251" s="260"/>
      <c r="Q251" s="260" t="s">
        <v>372</v>
      </c>
      <c r="R251" s="260"/>
      <c r="S251" s="181">
        <f>IFERROR(VLOOKUP(B251,'Customer Details'!$A$6:$C$13,3,FALSE),"")</f>
        <v>0</v>
      </c>
    </row>
    <row r="252" spans="1:19" s="248" customFormat="1" ht="12" customHeight="1" x14ac:dyDescent="0.25">
      <c r="A252" s="257">
        <v>9015806</v>
      </c>
      <c r="B252" s="258" t="s">
        <v>600</v>
      </c>
      <c r="C252" s="257">
        <v>9015806</v>
      </c>
      <c r="D252" s="257" t="s">
        <v>408</v>
      </c>
      <c r="E252" s="258">
        <v>1</v>
      </c>
      <c r="F252" s="258"/>
      <c r="G252" s="259">
        <v>84.723647999999997</v>
      </c>
      <c r="H252" s="259">
        <f t="shared" si="59"/>
        <v>93.196012800000005</v>
      </c>
      <c r="I252" s="259">
        <f t="shared" si="60"/>
        <v>84.723647999999997</v>
      </c>
      <c r="J252" s="259">
        <f t="shared" si="48"/>
        <v>93.196012800000005</v>
      </c>
      <c r="K252" s="260" t="s">
        <v>372</v>
      </c>
      <c r="L252" s="260" t="s">
        <v>372</v>
      </c>
      <c r="M252" s="260" t="s">
        <v>372</v>
      </c>
      <c r="N252" s="260" t="s">
        <v>372</v>
      </c>
      <c r="O252" s="260"/>
      <c r="P252" s="260"/>
      <c r="Q252" s="260" t="s">
        <v>372</v>
      </c>
      <c r="R252" s="260"/>
      <c r="S252" s="181">
        <f>IFERROR(VLOOKUP(B252,'Customer Details'!$A$6:$C$13,3,FALSE),"")</f>
        <v>0</v>
      </c>
    </row>
    <row r="253" spans="1:19" s="243" customFormat="1" ht="12" customHeight="1" x14ac:dyDescent="0.25">
      <c r="A253" s="238">
        <v>9016091</v>
      </c>
      <c r="B253" s="239" t="s">
        <v>600</v>
      </c>
      <c r="C253" s="238">
        <v>9016091</v>
      </c>
      <c r="D253" s="238" t="s">
        <v>470</v>
      </c>
      <c r="E253" s="239">
        <v>1</v>
      </c>
      <c r="F253" s="239" t="s">
        <v>540</v>
      </c>
      <c r="G253" s="240">
        <v>8.7030480000000008</v>
      </c>
      <c r="H253" s="240">
        <f t="shared" si="59"/>
        <v>9.5733528000000021</v>
      </c>
      <c r="I253" s="240">
        <f t="shared" si="60"/>
        <v>8.7030480000000008</v>
      </c>
      <c r="J253" s="240">
        <f t="shared" si="48"/>
        <v>9.5733528000000021</v>
      </c>
      <c r="K253" s="241" t="s">
        <v>372</v>
      </c>
      <c r="L253" s="241" t="s">
        <v>372</v>
      </c>
      <c r="M253" s="241" t="s">
        <v>372</v>
      </c>
      <c r="N253" s="241" t="s">
        <v>372</v>
      </c>
      <c r="O253" s="241"/>
      <c r="P253" s="241"/>
      <c r="Q253" s="241" t="s">
        <v>372</v>
      </c>
      <c r="R253" s="241"/>
      <c r="S253" s="242">
        <f>IFERROR(VLOOKUP(B253,'Customer Details'!$A$6:$C$13,3,FALSE),"")</f>
        <v>0</v>
      </c>
    </row>
    <row r="254" spans="1:19" s="243" customFormat="1" ht="12" customHeight="1" x14ac:dyDescent="0.25">
      <c r="A254" s="238"/>
      <c r="B254" s="239"/>
      <c r="C254" s="238"/>
      <c r="D254" s="238" t="s">
        <v>409</v>
      </c>
      <c r="E254" s="239"/>
      <c r="F254" s="239"/>
      <c r="G254" s="240">
        <v>0</v>
      </c>
      <c r="H254" s="240">
        <f t="shared" si="59"/>
        <v>0</v>
      </c>
      <c r="I254" s="240" t="str">
        <f t="shared" si="60"/>
        <v/>
      </c>
      <c r="J254" s="240" t="str">
        <f t="shared" si="48"/>
        <v/>
      </c>
      <c r="K254" s="241"/>
      <c r="L254" s="241"/>
      <c r="M254" s="241"/>
      <c r="N254" s="241"/>
      <c r="O254" s="241"/>
      <c r="P254" s="241"/>
      <c r="Q254" s="241"/>
      <c r="R254" s="241"/>
      <c r="S254" s="242" t="str">
        <f>IFERROR(VLOOKUP(B254,'Customer Details'!$A$6:$C$13,3,FALSE),"")</f>
        <v/>
      </c>
    </row>
    <row r="255" spans="1:19" s="248" customFormat="1" ht="12" customHeight="1" x14ac:dyDescent="0.25">
      <c r="A255" s="257">
        <v>9013917</v>
      </c>
      <c r="B255" s="258" t="s">
        <v>600</v>
      </c>
      <c r="C255" s="257">
        <v>9013917</v>
      </c>
      <c r="D255" s="257" t="s">
        <v>410</v>
      </c>
      <c r="E255" s="258">
        <v>1</v>
      </c>
      <c r="F255" s="258" t="s">
        <v>539</v>
      </c>
      <c r="G255" s="259">
        <v>79.271135999999998</v>
      </c>
      <c r="H255" s="259">
        <f t="shared" si="59"/>
        <v>87.198249600000011</v>
      </c>
      <c r="I255" s="259">
        <f t="shared" si="60"/>
        <v>79.271135999999998</v>
      </c>
      <c r="J255" s="259">
        <f t="shared" si="48"/>
        <v>87.198249600000011</v>
      </c>
      <c r="K255" s="260" t="s">
        <v>372</v>
      </c>
      <c r="L255" s="260" t="s">
        <v>372</v>
      </c>
      <c r="M255" s="260" t="s">
        <v>372</v>
      </c>
      <c r="N255" s="260" t="s">
        <v>372</v>
      </c>
      <c r="O255" s="260"/>
      <c r="P255" s="260"/>
      <c r="Q255" s="260" t="s">
        <v>372</v>
      </c>
      <c r="R255" s="260"/>
      <c r="S255" s="181">
        <f>IFERROR(VLOOKUP(B255,'Customer Details'!$A$6:$C$13,3,FALSE),"")</f>
        <v>0</v>
      </c>
    </row>
    <row r="256" spans="1:19" s="278" customFormat="1" ht="24" customHeight="1" x14ac:dyDescent="0.25">
      <c r="A256" s="257">
        <v>9015865</v>
      </c>
      <c r="B256" s="258" t="s">
        <v>444</v>
      </c>
      <c r="C256" s="257">
        <v>9015865</v>
      </c>
      <c r="D256" s="257" t="s">
        <v>333</v>
      </c>
      <c r="E256" s="258">
        <v>1</v>
      </c>
      <c r="F256" s="258"/>
      <c r="G256" s="259">
        <v>4.4039520000000003</v>
      </c>
      <c r="H256" s="259">
        <f t="shared" si="59"/>
        <v>4.8443472000000005</v>
      </c>
      <c r="I256" s="259">
        <f t="shared" si="60"/>
        <v>4.4039520000000003</v>
      </c>
      <c r="J256" s="259">
        <f t="shared" si="48"/>
        <v>4.8443472000000005</v>
      </c>
      <c r="K256" s="260" t="s">
        <v>372</v>
      </c>
      <c r="L256" s="260" t="s">
        <v>372</v>
      </c>
      <c r="M256" s="260" t="s">
        <v>372</v>
      </c>
      <c r="N256" s="260" t="s">
        <v>372</v>
      </c>
      <c r="O256" s="260"/>
      <c r="P256" s="260"/>
      <c r="Q256" s="260" t="s">
        <v>372</v>
      </c>
      <c r="R256" s="260"/>
      <c r="S256" s="181">
        <f>IFERROR(VLOOKUP(B256,'Customer Details'!$A$6:$C$13,3,FALSE),"")</f>
        <v>0</v>
      </c>
    </row>
    <row r="257" spans="1:19" s="285" customFormat="1" ht="12" customHeight="1" x14ac:dyDescent="0.25">
      <c r="A257" s="230"/>
      <c r="B257" s="229"/>
      <c r="C257" s="230" t="s">
        <v>402</v>
      </c>
      <c r="D257" s="231"/>
      <c r="E257" s="232"/>
      <c r="F257" s="232"/>
      <c r="G257" s="233"/>
      <c r="H257" s="233"/>
      <c r="I257" s="234"/>
      <c r="J257" s="233"/>
      <c r="K257" s="235"/>
      <c r="L257" s="235"/>
      <c r="M257" s="235"/>
      <c r="N257" s="235"/>
      <c r="O257" s="235"/>
      <c r="P257" s="235"/>
      <c r="Q257" s="235"/>
      <c r="R257" s="235"/>
      <c r="S257" s="254" t="str">
        <f>IFERROR(VLOOKUP(B257,'Customer Details'!$A$6:$C$13,3,FALSE),"")</f>
        <v/>
      </c>
    </row>
    <row r="258" spans="1:19" s="248" customFormat="1" ht="12" customHeight="1" x14ac:dyDescent="0.25">
      <c r="A258" s="257">
        <v>9203802</v>
      </c>
      <c r="B258" s="258" t="s">
        <v>600</v>
      </c>
      <c r="C258" s="257">
        <v>9203802</v>
      </c>
      <c r="D258" s="286" t="s">
        <v>257</v>
      </c>
      <c r="E258" s="258">
        <v>1</v>
      </c>
      <c r="F258" s="258"/>
      <c r="G258" s="259">
        <v>35.860752000000005</v>
      </c>
      <c r="H258" s="259">
        <f t="shared" ref="H258:H277" si="61">G258*1.1</f>
        <v>39.446827200000008</v>
      </c>
      <c r="I258" s="259">
        <f t="shared" ref="I258:I277" si="62">IFERROR(G258*(1-S258),"")</f>
        <v>35.860752000000005</v>
      </c>
      <c r="J258" s="259">
        <f t="shared" si="48"/>
        <v>39.446827200000008</v>
      </c>
      <c r="K258" s="260" t="s">
        <v>372</v>
      </c>
      <c r="L258" s="260" t="s">
        <v>372</v>
      </c>
      <c r="M258" s="260" t="s">
        <v>372</v>
      </c>
      <c r="N258" s="260" t="s">
        <v>372</v>
      </c>
      <c r="O258" s="260"/>
      <c r="P258" s="260"/>
      <c r="Q258" s="260" t="s">
        <v>372</v>
      </c>
      <c r="R258" s="287"/>
      <c r="S258" s="181">
        <f>IFERROR(VLOOKUP(B258,'Customer Details'!$A$6:$C$13,3,FALSE),"")</f>
        <v>0</v>
      </c>
    </row>
    <row r="259" spans="1:19" s="248" customFormat="1" ht="12" customHeight="1" x14ac:dyDescent="0.25">
      <c r="A259" s="257">
        <v>9203804</v>
      </c>
      <c r="B259" s="258" t="s">
        <v>600</v>
      </c>
      <c r="C259" s="257">
        <v>9203804</v>
      </c>
      <c r="D259" s="286" t="s">
        <v>46</v>
      </c>
      <c r="E259" s="258">
        <v>1</v>
      </c>
      <c r="F259" s="258" t="s">
        <v>539</v>
      </c>
      <c r="G259" s="259">
        <v>51.064872000000001</v>
      </c>
      <c r="H259" s="259">
        <f t="shared" si="61"/>
        <v>56.171359200000005</v>
      </c>
      <c r="I259" s="259">
        <f t="shared" si="62"/>
        <v>51.064872000000001</v>
      </c>
      <c r="J259" s="259">
        <f t="shared" si="48"/>
        <v>56.171359200000005</v>
      </c>
      <c r="K259" s="260" t="s">
        <v>372</v>
      </c>
      <c r="L259" s="260" t="s">
        <v>372</v>
      </c>
      <c r="M259" s="260" t="s">
        <v>372</v>
      </c>
      <c r="N259" s="260" t="s">
        <v>372</v>
      </c>
      <c r="O259" s="260"/>
      <c r="P259" s="260"/>
      <c r="Q259" s="260" t="s">
        <v>372</v>
      </c>
      <c r="R259" s="287"/>
      <c r="S259" s="181">
        <f>IFERROR(VLOOKUP(B259,'Customer Details'!$A$6:$C$13,3,FALSE),"")</f>
        <v>0</v>
      </c>
    </row>
    <row r="260" spans="1:19" s="248" customFormat="1" ht="12" customHeight="1" x14ac:dyDescent="0.25">
      <c r="A260" s="257">
        <v>9203805</v>
      </c>
      <c r="B260" s="258" t="s">
        <v>600</v>
      </c>
      <c r="C260" s="257">
        <v>9203805</v>
      </c>
      <c r="D260" s="286" t="s">
        <v>47</v>
      </c>
      <c r="E260" s="258">
        <v>1</v>
      </c>
      <c r="F260" s="258"/>
      <c r="G260" s="259">
        <v>79.271135999999998</v>
      </c>
      <c r="H260" s="259">
        <f t="shared" si="61"/>
        <v>87.198249600000011</v>
      </c>
      <c r="I260" s="259">
        <f t="shared" si="62"/>
        <v>79.271135999999998</v>
      </c>
      <c r="J260" s="259">
        <f t="shared" si="48"/>
        <v>87.198249600000011</v>
      </c>
      <c r="K260" s="260" t="s">
        <v>372</v>
      </c>
      <c r="L260" s="260" t="s">
        <v>372</v>
      </c>
      <c r="M260" s="260" t="s">
        <v>372</v>
      </c>
      <c r="N260" s="260" t="s">
        <v>372</v>
      </c>
      <c r="O260" s="260"/>
      <c r="P260" s="260"/>
      <c r="Q260" s="260" t="s">
        <v>372</v>
      </c>
      <c r="R260" s="287"/>
      <c r="S260" s="181">
        <f>IFERROR(VLOOKUP(B260,'Customer Details'!$A$6:$C$13,3,FALSE),"")</f>
        <v>0</v>
      </c>
    </row>
    <row r="261" spans="1:19" s="248" customFormat="1" ht="12" customHeight="1" x14ac:dyDescent="0.25">
      <c r="A261" s="257">
        <v>9203833</v>
      </c>
      <c r="B261" s="258" t="s">
        <v>600</v>
      </c>
      <c r="C261" s="257">
        <v>9203833</v>
      </c>
      <c r="D261" s="286" t="s">
        <v>321</v>
      </c>
      <c r="E261" s="258">
        <v>1</v>
      </c>
      <c r="F261" s="258"/>
      <c r="G261" s="259">
        <v>35.860752000000005</v>
      </c>
      <c r="H261" s="259">
        <f t="shared" si="61"/>
        <v>39.446827200000008</v>
      </c>
      <c r="I261" s="259">
        <f t="shared" si="62"/>
        <v>35.860752000000005</v>
      </c>
      <c r="J261" s="259">
        <f t="shared" si="48"/>
        <v>39.446827200000008</v>
      </c>
      <c r="K261" s="260" t="s">
        <v>372</v>
      </c>
      <c r="L261" s="260" t="s">
        <v>372</v>
      </c>
      <c r="M261" s="260" t="s">
        <v>372</v>
      </c>
      <c r="N261" s="260" t="s">
        <v>372</v>
      </c>
      <c r="O261" s="260"/>
      <c r="P261" s="260"/>
      <c r="Q261" s="260" t="s">
        <v>372</v>
      </c>
      <c r="R261" s="287"/>
      <c r="S261" s="181">
        <f>IFERROR(VLOOKUP(B261,'Customer Details'!$A$6:$C$13,3,FALSE),"")</f>
        <v>0</v>
      </c>
    </row>
    <row r="262" spans="1:19" s="248" customFormat="1" ht="12" customHeight="1" x14ac:dyDescent="0.25">
      <c r="A262" s="257">
        <v>9203845</v>
      </c>
      <c r="B262" s="258" t="s">
        <v>600</v>
      </c>
      <c r="C262" s="257">
        <v>9203845</v>
      </c>
      <c r="D262" s="286" t="s">
        <v>352</v>
      </c>
      <c r="E262" s="258">
        <v>1</v>
      </c>
      <c r="F262" s="258" t="s">
        <v>539</v>
      </c>
      <c r="G262" s="259">
        <v>56.517384</v>
      </c>
      <c r="H262" s="259">
        <f t="shared" si="61"/>
        <v>62.169122400000006</v>
      </c>
      <c r="I262" s="259">
        <f t="shared" si="62"/>
        <v>56.517384</v>
      </c>
      <c r="J262" s="259">
        <f t="shared" si="48"/>
        <v>62.169122400000006</v>
      </c>
      <c r="K262" s="260" t="s">
        <v>372</v>
      </c>
      <c r="L262" s="260" t="s">
        <v>372</v>
      </c>
      <c r="M262" s="260" t="s">
        <v>372</v>
      </c>
      <c r="N262" s="260" t="s">
        <v>372</v>
      </c>
      <c r="O262" s="260"/>
      <c r="P262" s="260"/>
      <c r="Q262" s="260" t="s">
        <v>372</v>
      </c>
      <c r="R262" s="287"/>
      <c r="S262" s="181">
        <f>IFERROR(VLOOKUP(B262,'Customer Details'!$A$6:$C$13,3,FALSE),"")</f>
        <v>0</v>
      </c>
    </row>
    <row r="263" spans="1:19" s="248" customFormat="1" ht="12" customHeight="1" x14ac:dyDescent="0.25">
      <c r="A263" s="257">
        <v>9203839</v>
      </c>
      <c r="B263" s="258" t="s">
        <v>600</v>
      </c>
      <c r="C263" s="257">
        <v>9203839</v>
      </c>
      <c r="D263" s="286" t="s">
        <v>272</v>
      </c>
      <c r="E263" s="258">
        <v>1</v>
      </c>
      <c r="F263" s="258"/>
      <c r="G263" s="259">
        <v>90.176159999999996</v>
      </c>
      <c r="H263" s="259">
        <f t="shared" si="61"/>
        <v>99.193776</v>
      </c>
      <c r="I263" s="259">
        <f t="shared" si="62"/>
        <v>90.176159999999996</v>
      </c>
      <c r="J263" s="259">
        <f t="shared" si="48"/>
        <v>99.193776</v>
      </c>
      <c r="K263" s="260" t="s">
        <v>372</v>
      </c>
      <c r="L263" s="260" t="s">
        <v>372</v>
      </c>
      <c r="M263" s="260" t="s">
        <v>372</v>
      </c>
      <c r="N263" s="260" t="s">
        <v>372</v>
      </c>
      <c r="O263" s="260"/>
      <c r="P263" s="260"/>
      <c r="Q263" s="260" t="s">
        <v>372</v>
      </c>
      <c r="R263" s="287"/>
      <c r="S263" s="181">
        <f>IFERROR(VLOOKUP(B263,'Customer Details'!$A$6:$C$13,3,FALSE),"")</f>
        <v>0</v>
      </c>
    </row>
    <row r="264" spans="1:19" s="248" customFormat="1" ht="12" customHeight="1" x14ac:dyDescent="0.25">
      <c r="A264" s="257">
        <v>9001647</v>
      </c>
      <c r="B264" s="258" t="s">
        <v>600</v>
      </c>
      <c r="C264" s="257">
        <v>9001647</v>
      </c>
      <c r="D264" s="286" t="s">
        <v>222</v>
      </c>
      <c r="E264" s="258">
        <v>1</v>
      </c>
      <c r="F264" s="258"/>
      <c r="G264" s="259">
        <v>38.062727999999993</v>
      </c>
      <c r="H264" s="259">
        <f t="shared" si="61"/>
        <v>41.869000799999995</v>
      </c>
      <c r="I264" s="259">
        <f t="shared" si="62"/>
        <v>38.062727999999993</v>
      </c>
      <c r="J264" s="259">
        <f t="shared" si="48"/>
        <v>41.869000799999995</v>
      </c>
      <c r="K264" s="260" t="s">
        <v>372</v>
      </c>
      <c r="L264" s="260" t="s">
        <v>372</v>
      </c>
      <c r="M264" s="260" t="s">
        <v>372</v>
      </c>
      <c r="N264" s="260" t="s">
        <v>372</v>
      </c>
      <c r="O264" s="260"/>
      <c r="P264" s="260"/>
      <c r="Q264" s="260" t="s">
        <v>372</v>
      </c>
      <c r="R264" s="287"/>
      <c r="S264" s="181">
        <f>IFERROR(VLOOKUP(B264,'Customer Details'!$A$6:$C$13,3,FALSE),"")</f>
        <v>0</v>
      </c>
    </row>
    <row r="265" spans="1:19" s="248" customFormat="1" ht="12" customHeight="1" x14ac:dyDescent="0.25">
      <c r="A265" s="257">
        <v>9001648</v>
      </c>
      <c r="B265" s="258" t="s">
        <v>600</v>
      </c>
      <c r="C265" s="257">
        <v>9001648</v>
      </c>
      <c r="D265" s="286" t="s">
        <v>223</v>
      </c>
      <c r="E265" s="258">
        <v>1</v>
      </c>
      <c r="F265" s="258"/>
      <c r="G265" s="259">
        <v>51.064872000000001</v>
      </c>
      <c r="H265" s="259">
        <f t="shared" si="61"/>
        <v>56.171359200000005</v>
      </c>
      <c r="I265" s="259">
        <f t="shared" si="62"/>
        <v>51.064872000000001</v>
      </c>
      <c r="J265" s="259">
        <f t="shared" si="48"/>
        <v>56.171359200000005</v>
      </c>
      <c r="K265" s="260" t="s">
        <v>372</v>
      </c>
      <c r="L265" s="260" t="s">
        <v>372</v>
      </c>
      <c r="M265" s="260" t="s">
        <v>372</v>
      </c>
      <c r="N265" s="260" t="s">
        <v>372</v>
      </c>
      <c r="O265" s="260"/>
      <c r="P265" s="260"/>
      <c r="Q265" s="260" t="s">
        <v>372</v>
      </c>
      <c r="R265" s="287"/>
      <c r="S265" s="181">
        <f>IFERROR(VLOOKUP(B265,'Customer Details'!$A$6:$C$13,3,FALSE),"")</f>
        <v>0</v>
      </c>
    </row>
    <row r="266" spans="1:19" s="248" customFormat="1" ht="12" customHeight="1" x14ac:dyDescent="0.25">
      <c r="A266" s="257">
        <v>9001659</v>
      </c>
      <c r="B266" s="258" t="s">
        <v>600</v>
      </c>
      <c r="C266" s="257">
        <v>9001659</v>
      </c>
      <c r="D266" s="286" t="s">
        <v>219</v>
      </c>
      <c r="E266" s="258">
        <v>1</v>
      </c>
      <c r="F266" s="258"/>
      <c r="G266" s="259">
        <v>79.271135999999998</v>
      </c>
      <c r="H266" s="259">
        <f t="shared" si="61"/>
        <v>87.198249600000011</v>
      </c>
      <c r="I266" s="259">
        <f t="shared" si="62"/>
        <v>79.271135999999998</v>
      </c>
      <c r="J266" s="259">
        <f t="shared" si="48"/>
        <v>87.198249600000011</v>
      </c>
      <c r="K266" s="260" t="s">
        <v>372</v>
      </c>
      <c r="L266" s="260" t="s">
        <v>372</v>
      </c>
      <c r="M266" s="260" t="s">
        <v>372</v>
      </c>
      <c r="N266" s="260" t="s">
        <v>372</v>
      </c>
      <c r="O266" s="260"/>
      <c r="P266" s="260"/>
      <c r="Q266" s="260" t="s">
        <v>372</v>
      </c>
      <c r="R266" s="287"/>
      <c r="S266" s="181">
        <f>IFERROR(VLOOKUP(B266,'Customer Details'!$A$6:$C$13,3,FALSE),"")</f>
        <v>0</v>
      </c>
    </row>
    <row r="267" spans="1:19" s="248" customFormat="1" ht="12" customHeight="1" x14ac:dyDescent="0.25">
      <c r="A267" s="257">
        <v>9001654</v>
      </c>
      <c r="B267" s="258" t="s">
        <v>600</v>
      </c>
      <c r="C267" s="257">
        <v>9001654</v>
      </c>
      <c r="D267" s="286" t="s">
        <v>270</v>
      </c>
      <c r="E267" s="258">
        <v>1</v>
      </c>
      <c r="F267" s="258"/>
      <c r="G267" s="259">
        <v>41.313264000000004</v>
      </c>
      <c r="H267" s="259">
        <f t="shared" si="61"/>
        <v>45.44459040000001</v>
      </c>
      <c r="I267" s="259">
        <f t="shared" si="62"/>
        <v>41.313264000000004</v>
      </c>
      <c r="J267" s="259">
        <f t="shared" si="48"/>
        <v>45.44459040000001</v>
      </c>
      <c r="K267" s="260" t="s">
        <v>372</v>
      </c>
      <c r="L267" s="260" t="s">
        <v>372</v>
      </c>
      <c r="M267" s="260" t="s">
        <v>372</v>
      </c>
      <c r="N267" s="260" t="s">
        <v>372</v>
      </c>
      <c r="O267" s="260"/>
      <c r="P267" s="260"/>
      <c r="Q267" s="260" t="s">
        <v>372</v>
      </c>
      <c r="R267" s="287"/>
      <c r="S267" s="181">
        <f>IFERROR(VLOOKUP(B267,'Customer Details'!$A$6:$C$13,3,FALSE),"")</f>
        <v>0</v>
      </c>
    </row>
    <row r="268" spans="1:19" s="248" customFormat="1" ht="12" customHeight="1" x14ac:dyDescent="0.25">
      <c r="A268" s="257">
        <v>9208282</v>
      </c>
      <c r="B268" s="258" t="s">
        <v>600</v>
      </c>
      <c r="C268" s="257">
        <v>9208282</v>
      </c>
      <c r="D268" s="286" t="s">
        <v>322</v>
      </c>
      <c r="E268" s="258">
        <v>1</v>
      </c>
      <c r="F268" s="258"/>
      <c r="G268" s="259">
        <v>38.062727999999993</v>
      </c>
      <c r="H268" s="259">
        <f t="shared" si="61"/>
        <v>41.869000799999995</v>
      </c>
      <c r="I268" s="259">
        <f t="shared" si="62"/>
        <v>38.062727999999993</v>
      </c>
      <c r="J268" s="259">
        <f t="shared" si="48"/>
        <v>41.869000799999995</v>
      </c>
      <c r="K268" s="287"/>
      <c r="L268" s="287"/>
      <c r="M268" s="260" t="s">
        <v>372</v>
      </c>
      <c r="N268" s="260" t="s">
        <v>372</v>
      </c>
      <c r="O268" s="287"/>
      <c r="P268" s="287"/>
      <c r="Q268" s="260" t="s">
        <v>372</v>
      </c>
      <c r="R268" s="287"/>
      <c r="S268" s="181">
        <f>IFERROR(VLOOKUP(B268,'Customer Details'!$A$6:$C$13,3,FALSE),"")</f>
        <v>0</v>
      </c>
    </row>
    <row r="269" spans="1:19" s="248" customFormat="1" ht="12" customHeight="1" x14ac:dyDescent="0.25">
      <c r="A269" s="257">
        <v>9015793</v>
      </c>
      <c r="B269" s="258" t="s">
        <v>600</v>
      </c>
      <c r="C269" s="257">
        <v>9015793</v>
      </c>
      <c r="D269" s="286" t="s">
        <v>411</v>
      </c>
      <c r="E269" s="258">
        <v>1</v>
      </c>
      <c r="F269" s="258" t="s">
        <v>539</v>
      </c>
      <c r="G269" s="259">
        <v>51.064872000000001</v>
      </c>
      <c r="H269" s="259">
        <f t="shared" si="61"/>
        <v>56.171359200000005</v>
      </c>
      <c r="I269" s="259">
        <f t="shared" si="62"/>
        <v>51.064872000000001</v>
      </c>
      <c r="J269" s="259">
        <f t="shared" si="48"/>
        <v>56.171359200000005</v>
      </c>
      <c r="K269" s="260" t="s">
        <v>372</v>
      </c>
      <c r="L269" s="260" t="s">
        <v>372</v>
      </c>
      <c r="M269" s="260" t="s">
        <v>372</v>
      </c>
      <c r="N269" s="260" t="s">
        <v>372</v>
      </c>
      <c r="O269" s="260"/>
      <c r="P269" s="260"/>
      <c r="Q269" s="260" t="s">
        <v>372</v>
      </c>
      <c r="R269" s="287"/>
      <c r="S269" s="181">
        <f>IFERROR(VLOOKUP(B269,'Customer Details'!$A$6:$C$13,3,FALSE),"")</f>
        <v>0</v>
      </c>
    </row>
    <row r="270" spans="1:19" s="248" customFormat="1" ht="12" customHeight="1" x14ac:dyDescent="0.25">
      <c r="A270" s="257">
        <v>9015794</v>
      </c>
      <c r="B270" s="258" t="s">
        <v>600</v>
      </c>
      <c r="C270" s="257">
        <v>9015794</v>
      </c>
      <c r="D270" s="286" t="s">
        <v>412</v>
      </c>
      <c r="E270" s="258">
        <v>1</v>
      </c>
      <c r="F270" s="258"/>
      <c r="G270" s="259">
        <v>51.064872000000001</v>
      </c>
      <c r="H270" s="259">
        <f t="shared" si="61"/>
        <v>56.171359200000005</v>
      </c>
      <c r="I270" s="259">
        <f t="shared" si="62"/>
        <v>51.064872000000001</v>
      </c>
      <c r="J270" s="259">
        <f t="shared" si="48"/>
        <v>56.171359200000005</v>
      </c>
      <c r="K270" s="260" t="s">
        <v>372</v>
      </c>
      <c r="L270" s="260" t="s">
        <v>372</v>
      </c>
      <c r="M270" s="260" t="s">
        <v>372</v>
      </c>
      <c r="N270" s="260" t="s">
        <v>372</v>
      </c>
      <c r="O270" s="260"/>
      <c r="P270" s="260"/>
      <c r="Q270" s="260" t="s">
        <v>372</v>
      </c>
      <c r="R270" s="287"/>
      <c r="S270" s="181">
        <f>IFERROR(VLOOKUP(B270,'Customer Details'!$A$6:$C$13,3,FALSE),"")</f>
        <v>0</v>
      </c>
    </row>
    <row r="271" spans="1:19" s="278" customFormat="1" ht="12" customHeight="1" x14ac:dyDescent="0.25">
      <c r="A271" s="257">
        <v>9015795</v>
      </c>
      <c r="B271" s="258" t="s">
        <v>600</v>
      </c>
      <c r="C271" s="257">
        <v>9015795</v>
      </c>
      <c r="D271" s="286" t="s">
        <v>413</v>
      </c>
      <c r="E271" s="258">
        <v>1</v>
      </c>
      <c r="F271" s="258"/>
      <c r="G271" s="259">
        <v>51.064872000000001</v>
      </c>
      <c r="H271" s="259">
        <f t="shared" si="61"/>
        <v>56.171359200000005</v>
      </c>
      <c r="I271" s="259">
        <f t="shared" si="62"/>
        <v>51.064872000000001</v>
      </c>
      <c r="J271" s="259">
        <f t="shared" si="48"/>
        <v>56.171359200000005</v>
      </c>
      <c r="K271" s="260" t="s">
        <v>372</v>
      </c>
      <c r="L271" s="260" t="s">
        <v>372</v>
      </c>
      <c r="M271" s="260" t="s">
        <v>372</v>
      </c>
      <c r="N271" s="260" t="s">
        <v>372</v>
      </c>
      <c r="O271" s="260"/>
      <c r="P271" s="260"/>
      <c r="Q271" s="260" t="s">
        <v>372</v>
      </c>
      <c r="R271" s="287"/>
      <c r="S271" s="181">
        <f>IFERROR(VLOOKUP(B271,'Customer Details'!$A$6:$C$13,3,FALSE),"")</f>
        <v>0</v>
      </c>
    </row>
    <row r="272" spans="1:19" s="248" customFormat="1" ht="12" customHeight="1" x14ac:dyDescent="0.25">
      <c r="A272" s="257">
        <v>9015796</v>
      </c>
      <c r="B272" s="258" t="s">
        <v>600</v>
      </c>
      <c r="C272" s="257">
        <v>9015796</v>
      </c>
      <c r="D272" s="286" t="s">
        <v>414</v>
      </c>
      <c r="E272" s="258">
        <v>1</v>
      </c>
      <c r="F272" s="258"/>
      <c r="G272" s="259">
        <v>51.064872000000001</v>
      </c>
      <c r="H272" s="259">
        <f t="shared" si="61"/>
        <v>56.171359200000005</v>
      </c>
      <c r="I272" s="259">
        <f t="shared" si="62"/>
        <v>51.064872000000001</v>
      </c>
      <c r="J272" s="259">
        <f t="shared" si="48"/>
        <v>56.171359200000005</v>
      </c>
      <c r="K272" s="260" t="s">
        <v>372</v>
      </c>
      <c r="L272" s="260" t="s">
        <v>372</v>
      </c>
      <c r="M272" s="260" t="s">
        <v>372</v>
      </c>
      <c r="N272" s="260" t="s">
        <v>372</v>
      </c>
      <c r="O272" s="260"/>
      <c r="P272" s="260"/>
      <c r="Q272" s="260" t="s">
        <v>372</v>
      </c>
      <c r="R272" s="287"/>
      <c r="S272" s="181">
        <f>IFERROR(VLOOKUP(B272,'Customer Details'!$A$6:$C$13,3,FALSE),"")</f>
        <v>0</v>
      </c>
    </row>
    <row r="273" spans="1:19" s="248" customFormat="1" ht="12" customHeight="1" x14ac:dyDescent="0.25">
      <c r="A273" s="257">
        <v>9015797</v>
      </c>
      <c r="B273" s="258" t="s">
        <v>600</v>
      </c>
      <c r="C273" s="257">
        <v>9015797</v>
      </c>
      <c r="D273" s="286" t="s">
        <v>415</v>
      </c>
      <c r="E273" s="258">
        <v>1</v>
      </c>
      <c r="F273" s="258"/>
      <c r="G273" s="259">
        <v>51.064872000000001</v>
      </c>
      <c r="H273" s="259">
        <f t="shared" si="61"/>
        <v>56.171359200000005</v>
      </c>
      <c r="I273" s="259">
        <f t="shared" si="62"/>
        <v>51.064872000000001</v>
      </c>
      <c r="J273" s="259">
        <f t="shared" ref="J273:J283" si="63">IFERROR(I273*1.1,"")</f>
        <v>56.171359200000005</v>
      </c>
      <c r="K273" s="287"/>
      <c r="L273" s="287"/>
      <c r="M273" s="260" t="s">
        <v>372</v>
      </c>
      <c r="N273" s="260" t="s">
        <v>372</v>
      </c>
      <c r="O273" s="287"/>
      <c r="P273" s="287"/>
      <c r="Q273" s="260" t="s">
        <v>372</v>
      </c>
      <c r="R273" s="287"/>
      <c r="S273" s="181">
        <f>IFERROR(VLOOKUP(B273,'Customer Details'!$A$6:$C$13,3,FALSE),"")</f>
        <v>0</v>
      </c>
    </row>
    <row r="274" spans="1:19" s="248" customFormat="1" ht="12" customHeight="1" x14ac:dyDescent="0.25">
      <c r="A274" s="257">
        <v>9686064</v>
      </c>
      <c r="B274" s="258" t="s">
        <v>600</v>
      </c>
      <c r="C274" s="257">
        <v>9686064</v>
      </c>
      <c r="D274" s="286" t="s">
        <v>416</v>
      </c>
      <c r="E274" s="258">
        <v>1</v>
      </c>
      <c r="F274" s="258"/>
      <c r="G274" s="259">
        <v>35.860752000000005</v>
      </c>
      <c r="H274" s="259">
        <f t="shared" si="61"/>
        <v>39.446827200000008</v>
      </c>
      <c r="I274" s="259">
        <f t="shared" si="62"/>
        <v>35.860752000000005</v>
      </c>
      <c r="J274" s="259">
        <f t="shared" si="63"/>
        <v>39.446827200000008</v>
      </c>
      <c r="K274" s="287"/>
      <c r="L274" s="287"/>
      <c r="M274" s="260" t="s">
        <v>372</v>
      </c>
      <c r="N274" s="260" t="s">
        <v>372</v>
      </c>
      <c r="O274" s="260" t="s">
        <v>372</v>
      </c>
      <c r="P274" s="260" t="s">
        <v>372</v>
      </c>
      <c r="Q274" s="260" t="s">
        <v>372</v>
      </c>
      <c r="R274" s="287"/>
      <c r="S274" s="181">
        <f>IFERROR(VLOOKUP(B274,'Customer Details'!$A$6:$C$13,3,FALSE),"")</f>
        <v>0</v>
      </c>
    </row>
    <row r="275" spans="1:19" s="278" customFormat="1" ht="12" customHeight="1" x14ac:dyDescent="0.25">
      <c r="A275" s="257">
        <v>9928200</v>
      </c>
      <c r="B275" s="258" t="s">
        <v>600</v>
      </c>
      <c r="C275" s="257">
        <v>9928200</v>
      </c>
      <c r="D275" s="286" t="s">
        <v>417</v>
      </c>
      <c r="E275" s="258">
        <v>1</v>
      </c>
      <c r="F275" s="258"/>
      <c r="G275" s="259">
        <v>35.860752000000005</v>
      </c>
      <c r="H275" s="259">
        <f t="shared" si="61"/>
        <v>39.446827200000008</v>
      </c>
      <c r="I275" s="259">
        <f t="shared" si="62"/>
        <v>35.860752000000005</v>
      </c>
      <c r="J275" s="259">
        <f t="shared" si="63"/>
        <v>39.446827200000008</v>
      </c>
      <c r="K275" s="287"/>
      <c r="L275" s="287"/>
      <c r="M275" s="260" t="s">
        <v>372</v>
      </c>
      <c r="N275" s="260" t="s">
        <v>372</v>
      </c>
      <c r="O275" s="260" t="s">
        <v>372</v>
      </c>
      <c r="P275" s="260" t="s">
        <v>372</v>
      </c>
      <c r="Q275" s="260" t="s">
        <v>372</v>
      </c>
      <c r="R275" s="287"/>
      <c r="S275" s="181">
        <f>IFERROR(VLOOKUP(B275,'Customer Details'!$A$6:$C$13,3,FALSE),"")</f>
        <v>0</v>
      </c>
    </row>
    <row r="276" spans="1:19" s="248" customFormat="1" ht="12" customHeight="1" x14ac:dyDescent="0.25">
      <c r="A276" s="257">
        <v>9018192</v>
      </c>
      <c r="B276" s="258" t="s">
        <v>600</v>
      </c>
      <c r="C276" s="257">
        <v>9018192</v>
      </c>
      <c r="D276" s="286" t="s">
        <v>324</v>
      </c>
      <c r="E276" s="258">
        <v>1</v>
      </c>
      <c r="F276" s="258" t="s">
        <v>539</v>
      </c>
      <c r="G276" s="259">
        <v>135.68366399999999</v>
      </c>
      <c r="H276" s="259">
        <f t="shared" si="61"/>
        <v>149.2520304</v>
      </c>
      <c r="I276" s="259">
        <f t="shared" si="62"/>
        <v>135.68366399999999</v>
      </c>
      <c r="J276" s="259">
        <f t="shared" si="63"/>
        <v>149.2520304</v>
      </c>
      <c r="K276" s="287"/>
      <c r="L276" s="287"/>
      <c r="M276" s="260" t="s">
        <v>372</v>
      </c>
      <c r="N276" s="260" t="s">
        <v>372</v>
      </c>
      <c r="O276" s="260" t="s">
        <v>372</v>
      </c>
      <c r="P276" s="260" t="s">
        <v>372</v>
      </c>
      <c r="Q276" s="260" t="s">
        <v>372</v>
      </c>
      <c r="R276" s="287"/>
      <c r="S276" s="181">
        <f>IFERROR(VLOOKUP(B276,'Customer Details'!$A$6:$C$13,3,FALSE),"")</f>
        <v>0</v>
      </c>
    </row>
    <row r="277" spans="1:19" s="278" customFormat="1" ht="18.5" x14ac:dyDescent="0.25">
      <c r="A277" s="257">
        <v>9018191</v>
      </c>
      <c r="B277" s="258" t="s">
        <v>600</v>
      </c>
      <c r="C277" s="257">
        <v>9018191</v>
      </c>
      <c r="D277" s="286" t="s">
        <v>323</v>
      </c>
      <c r="E277" s="258">
        <v>1</v>
      </c>
      <c r="F277" s="258"/>
      <c r="G277" s="259">
        <v>135.68366399999999</v>
      </c>
      <c r="H277" s="259">
        <f t="shared" si="61"/>
        <v>149.2520304</v>
      </c>
      <c r="I277" s="259">
        <f t="shared" si="62"/>
        <v>135.68366399999999</v>
      </c>
      <c r="J277" s="259">
        <f t="shared" si="63"/>
        <v>149.2520304</v>
      </c>
      <c r="K277" s="287"/>
      <c r="L277" s="287"/>
      <c r="M277" s="260" t="s">
        <v>372</v>
      </c>
      <c r="N277" s="260" t="s">
        <v>372</v>
      </c>
      <c r="O277" s="260" t="s">
        <v>372</v>
      </c>
      <c r="P277" s="260" t="s">
        <v>372</v>
      </c>
      <c r="Q277" s="260" t="s">
        <v>372</v>
      </c>
      <c r="R277" s="287"/>
      <c r="S277" s="181">
        <f>IFERROR(VLOOKUP(B277,'Customer Details'!$A$6:$C$13,3,FALSE),"")</f>
        <v>0</v>
      </c>
    </row>
    <row r="278" spans="1:19" s="281" customFormat="1" ht="12" customHeight="1" x14ac:dyDescent="0.25">
      <c r="A278" s="218"/>
      <c r="B278" s="217"/>
      <c r="C278" s="218" t="s">
        <v>198</v>
      </c>
      <c r="D278" s="219"/>
      <c r="E278" s="220"/>
      <c r="F278" s="220"/>
      <c r="G278" s="267"/>
      <c r="H278" s="267"/>
      <c r="I278" s="268"/>
      <c r="J278" s="267"/>
      <c r="K278" s="224"/>
      <c r="L278" s="224"/>
      <c r="M278" s="224"/>
      <c r="N278" s="224"/>
      <c r="O278" s="224"/>
      <c r="P278" s="224"/>
      <c r="Q278" s="224"/>
      <c r="R278" s="224"/>
      <c r="S278" s="280" t="str">
        <f>IFERROR(VLOOKUP(B278,'Customer Details'!$A$6:$C$13,3,FALSE),"")</f>
        <v/>
      </c>
    </row>
    <row r="279" spans="1:19" s="248" customFormat="1" ht="12" customHeight="1" x14ac:dyDescent="0.25">
      <c r="A279" s="257">
        <v>9027064</v>
      </c>
      <c r="B279" s="258" t="s">
        <v>444</v>
      </c>
      <c r="C279" s="257">
        <v>9027064</v>
      </c>
      <c r="D279" s="257" t="s">
        <v>654</v>
      </c>
      <c r="E279" s="258">
        <v>1</v>
      </c>
      <c r="F279" s="258"/>
      <c r="G279" s="259">
        <v>90.176159999999996</v>
      </c>
      <c r="H279" s="259">
        <f t="shared" ref="H279:H283" si="64">G279*1.1</f>
        <v>99.193776</v>
      </c>
      <c r="I279" s="259">
        <f t="shared" ref="I279:I283" si="65">IFERROR(G279*(1-S279),"")</f>
        <v>90.176159999999996</v>
      </c>
      <c r="J279" s="259">
        <f t="shared" si="63"/>
        <v>99.193776</v>
      </c>
      <c r="K279" s="260" t="s">
        <v>372</v>
      </c>
      <c r="L279" s="260" t="s">
        <v>372</v>
      </c>
      <c r="M279" s="260" t="s">
        <v>372</v>
      </c>
      <c r="N279" s="260" t="s">
        <v>372</v>
      </c>
      <c r="O279" s="260" t="s">
        <v>372</v>
      </c>
      <c r="P279" s="260" t="s">
        <v>372</v>
      </c>
      <c r="Q279" s="260" t="s">
        <v>372</v>
      </c>
      <c r="R279" s="260" t="s">
        <v>372</v>
      </c>
      <c r="S279" s="181">
        <f>IFERROR(VLOOKUP(B279,'Customer Details'!$A$6:$C$13,3,FALSE),"")</f>
        <v>0</v>
      </c>
    </row>
    <row r="280" spans="1:19" s="248" customFormat="1" ht="12" customHeight="1" x14ac:dyDescent="0.25">
      <c r="A280" s="257">
        <v>9685001</v>
      </c>
      <c r="B280" s="258" t="s">
        <v>444</v>
      </c>
      <c r="C280" s="257">
        <v>9685001</v>
      </c>
      <c r="D280" s="257" t="s">
        <v>1</v>
      </c>
      <c r="E280" s="258">
        <v>1</v>
      </c>
      <c r="F280" s="258"/>
      <c r="G280" s="259">
        <v>2.2019760000000002</v>
      </c>
      <c r="H280" s="259">
        <f t="shared" si="64"/>
        <v>2.4221736000000003</v>
      </c>
      <c r="I280" s="259">
        <f t="shared" si="65"/>
        <v>2.2019760000000002</v>
      </c>
      <c r="J280" s="259">
        <f t="shared" si="63"/>
        <v>2.4221736000000003</v>
      </c>
      <c r="K280" s="260" t="s">
        <v>372</v>
      </c>
      <c r="L280" s="260" t="s">
        <v>372</v>
      </c>
      <c r="M280" s="260" t="s">
        <v>372</v>
      </c>
      <c r="N280" s="260" t="s">
        <v>372</v>
      </c>
      <c r="O280" s="260"/>
      <c r="P280" s="260" t="s">
        <v>372</v>
      </c>
      <c r="Q280" s="260" t="s">
        <v>372</v>
      </c>
      <c r="R280" s="260"/>
      <c r="S280" s="181">
        <f>IFERROR(VLOOKUP(B280,'Customer Details'!$A$6:$C$13,3,FALSE),"")</f>
        <v>0</v>
      </c>
    </row>
    <row r="281" spans="1:19" s="248" customFormat="1" ht="18.5" x14ac:dyDescent="0.25">
      <c r="A281" s="257">
        <v>9910019</v>
      </c>
      <c r="B281" s="258" t="s">
        <v>444</v>
      </c>
      <c r="C281" s="257">
        <v>9910019</v>
      </c>
      <c r="D281" s="257" t="s">
        <v>3</v>
      </c>
      <c r="E281" s="258">
        <v>1</v>
      </c>
      <c r="F281" s="258" t="s">
        <v>540</v>
      </c>
      <c r="G281" s="259">
        <v>2.2019760000000002</v>
      </c>
      <c r="H281" s="259">
        <f t="shared" si="64"/>
        <v>2.4221736000000003</v>
      </c>
      <c r="I281" s="259">
        <f t="shared" si="65"/>
        <v>2.2019760000000002</v>
      </c>
      <c r="J281" s="259">
        <f t="shared" si="63"/>
        <v>2.4221736000000003</v>
      </c>
      <c r="K281" s="260"/>
      <c r="L281" s="260"/>
      <c r="M281" s="260" t="s">
        <v>372</v>
      </c>
      <c r="N281" s="260" t="s">
        <v>372</v>
      </c>
      <c r="O281" s="260"/>
      <c r="P281" s="260"/>
      <c r="Q281" s="260" t="s">
        <v>372</v>
      </c>
      <c r="R281" s="260"/>
      <c r="S281" s="181">
        <f>IFERROR(VLOOKUP(B281,'Customer Details'!$A$6:$C$13,3,FALSE),"")</f>
        <v>0</v>
      </c>
    </row>
    <row r="282" spans="1:19" s="248" customFormat="1" ht="12" customHeight="1" x14ac:dyDescent="0.25">
      <c r="A282" s="257">
        <v>9017142</v>
      </c>
      <c r="B282" s="258" t="s">
        <v>444</v>
      </c>
      <c r="C282" s="257">
        <v>9017142</v>
      </c>
      <c r="D282" s="257" t="s">
        <v>483</v>
      </c>
      <c r="E282" s="258">
        <v>1</v>
      </c>
      <c r="F282" s="258" t="s">
        <v>539</v>
      </c>
      <c r="G282" s="259">
        <v>174.06095999999999</v>
      </c>
      <c r="H282" s="259">
        <f t="shared" si="64"/>
        <v>191.46705600000001</v>
      </c>
      <c r="I282" s="259">
        <f t="shared" si="65"/>
        <v>174.06095999999999</v>
      </c>
      <c r="J282" s="259">
        <f t="shared" si="63"/>
        <v>191.46705600000001</v>
      </c>
      <c r="K282" s="258"/>
      <c r="L282" s="258"/>
      <c r="M282" s="258"/>
      <c r="N282" s="258"/>
      <c r="O282" s="258"/>
      <c r="P282" s="258"/>
      <c r="Q282" s="258"/>
      <c r="R282" s="258"/>
      <c r="S282" s="181">
        <f>IFERROR(VLOOKUP(B282,'Customer Details'!$A$6:$C$13,3,FALSE),"")</f>
        <v>0</v>
      </c>
    </row>
    <row r="283" spans="1:19" s="248" customFormat="1" ht="18.5" x14ac:dyDescent="0.25">
      <c r="A283" s="257">
        <v>1810879</v>
      </c>
      <c r="B283" s="258" t="s">
        <v>444</v>
      </c>
      <c r="C283" s="257">
        <v>1810879</v>
      </c>
      <c r="D283" s="257" t="s">
        <v>525</v>
      </c>
      <c r="E283" s="258">
        <v>1</v>
      </c>
      <c r="F283" s="258" t="s">
        <v>539</v>
      </c>
      <c r="G283" s="259">
        <v>365.94743999999997</v>
      </c>
      <c r="H283" s="259">
        <f t="shared" si="64"/>
        <v>402.54218400000002</v>
      </c>
      <c r="I283" s="259">
        <f t="shared" si="65"/>
        <v>365.94743999999997</v>
      </c>
      <c r="J283" s="259">
        <f t="shared" si="63"/>
        <v>402.54218400000002</v>
      </c>
      <c r="K283" s="260" t="s">
        <v>372</v>
      </c>
      <c r="L283" s="260" t="s">
        <v>372</v>
      </c>
      <c r="M283" s="260" t="s">
        <v>372</v>
      </c>
      <c r="N283" s="260" t="s">
        <v>372</v>
      </c>
      <c r="O283" s="258"/>
      <c r="P283" s="258"/>
      <c r="Q283" s="260" t="s">
        <v>372</v>
      </c>
      <c r="R283" s="258"/>
      <c r="S283" s="181">
        <f>IFERROR(VLOOKUP(B283,'Customer Details'!$A$6:$C$13,3,FALSE),"")</f>
        <v>0</v>
      </c>
    </row>
    <row r="284" spans="1:19" s="289" customFormat="1" ht="14.5" customHeight="1" x14ac:dyDescent="0.25">
      <c r="A284" s="218"/>
      <c r="B284" s="217"/>
      <c r="C284" s="218" t="s">
        <v>633</v>
      </c>
      <c r="D284" s="219"/>
      <c r="E284" s="220"/>
      <c r="F284" s="220"/>
      <c r="G284" s="267"/>
      <c r="H284" s="267"/>
      <c r="I284" s="267"/>
      <c r="J284" s="267"/>
      <c r="K284" s="224"/>
      <c r="L284" s="224"/>
      <c r="M284" s="224"/>
      <c r="N284" s="224"/>
      <c r="O284" s="224"/>
      <c r="P284" s="224"/>
      <c r="Q284" s="224"/>
      <c r="R284" s="224"/>
      <c r="S284" s="288">
        <v>0</v>
      </c>
    </row>
    <row r="285" spans="1:19" s="248" customFormat="1" ht="18.5" x14ac:dyDescent="0.25">
      <c r="A285" s="244">
        <v>9026397</v>
      </c>
      <c r="B285" s="245" t="s">
        <v>444</v>
      </c>
      <c r="C285" s="244">
        <v>9026397</v>
      </c>
      <c r="D285" s="244" t="s">
        <v>634</v>
      </c>
      <c r="E285" s="245">
        <v>20</v>
      </c>
      <c r="F285" s="245"/>
      <c r="G285" s="246">
        <v>3.14568</v>
      </c>
      <c r="H285" s="246">
        <f>G285*1.1</f>
        <v>3.4602480000000004</v>
      </c>
      <c r="I285" s="246">
        <f>IFERROR(G285*(1-S285),"")</f>
        <v>3.14568</v>
      </c>
      <c r="J285" s="246">
        <f t="shared" ref="J285" si="66">IFERROR(I285*1.1,"")</f>
        <v>3.4602480000000004</v>
      </c>
      <c r="K285" s="247" t="s">
        <v>372</v>
      </c>
      <c r="L285" s="247" t="s">
        <v>372</v>
      </c>
      <c r="M285" s="245"/>
      <c r="N285" s="245"/>
      <c r="O285" s="245"/>
      <c r="P285" s="245"/>
      <c r="Q285" s="245"/>
      <c r="R285" s="245"/>
      <c r="S285" s="181">
        <f>IFERROR(VLOOKUP(B285,'Customer Details'!$A$6:$C$13,3,FALSE),"")</f>
        <v>0</v>
      </c>
    </row>
    <row r="286" spans="1:19" ht="17.5" x14ac:dyDescent="0.35">
      <c r="B286" s="159" t="s">
        <v>484</v>
      </c>
      <c r="G286" s="170"/>
      <c r="H286" s="104"/>
      <c r="I286" s="104"/>
      <c r="J286" s="104"/>
      <c r="K286" s="105"/>
      <c r="L286" s="105"/>
    </row>
    <row r="287" spans="1:19" ht="17.5" x14ac:dyDescent="0.35">
      <c r="B287" s="160" t="s">
        <v>8</v>
      </c>
      <c r="G287" s="170"/>
      <c r="H287" s="104"/>
      <c r="I287" s="104"/>
      <c r="J287" s="104"/>
      <c r="K287" s="105"/>
      <c r="L287" s="105"/>
    </row>
    <row r="288" spans="1:19" ht="17.5" x14ac:dyDescent="0.35">
      <c r="B288" s="101"/>
      <c r="G288" s="170"/>
      <c r="H288" s="104"/>
      <c r="I288" s="104"/>
      <c r="J288" s="104"/>
      <c r="K288" s="105"/>
      <c r="L288" s="105"/>
    </row>
    <row r="289" spans="1:12" ht="17.5" x14ac:dyDescent="0.35">
      <c r="A289" s="101"/>
      <c r="B289" s="334" t="s">
        <v>547</v>
      </c>
      <c r="C289" s="334"/>
      <c r="D289" s="334"/>
      <c r="G289" s="170"/>
      <c r="H289" s="104"/>
      <c r="I289" s="104"/>
      <c r="J289" s="104"/>
      <c r="K289" s="105"/>
      <c r="L289" s="105"/>
    </row>
    <row r="290" spans="1:12" x14ac:dyDescent="0.25">
      <c r="A290" s="101"/>
      <c r="B290" s="334" t="s">
        <v>548</v>
      </c>
      <c r="C290" s="334"/>
      <c r="D290" s="334"/>
      <c r="E290" s="334"/>
      <c r="F290" s="334"/>
      <c r="G290" s="334"/>
      <c r="H290" s="334"/>
      <c r="I290" s="334"/>
      <c r="J290" s="334"/>
      <c r="K290" s="334"/>
      <c r="L290" s="334"/>
    </row>
  </sheetData>
  <sheetProtection algorithmName="SHA-512" hashValue="BMZ6X8E0HLrrjtWj6HWiOjUI2E1hZAvgD9F2r3ZRyVD4rY8nEoDg5wDpWZMr50Cg2ESQwb2yPX36Aa7U+nIywA==" saltValue="zQHnbouaAaPLHqixxxrDww==" spinCount="100000" sheet="1" autoFilter="0"/>
  <autoFilter ref="B3:S284" xr:uid="{00000000-0009-0000-0000-000004000000}">
    <sortState xmlns:xlrd2="http://schemas.microsoft.com/office/spreadsheetml/2017/richdata2" ref="B22:S215">
      <sortCondition sortBy="fontColor" ref="D3:D284" dxfId="20"/>
    </sortState>
  </autoFilter>
  <mergeCells count="2">
    <mergeCell ref="B289:D289"/>
    <mergeCell ref="B290:L290"/>
  </mergeCells>
  <conditionalFormatting sqref="C44:C47 C53 C79 C72 C59 C23:C34 C36:C41 C63:C65 C61 C84:C88 C75:C77 C93:C98 C115:C137 C103 C217:C285 C100:C101 C105:C113 C159 C178:C215 C156 C161:C176 C140:C146 C148:C154 C4:C21">
    <cfRule type="duplicateValues" dxfId="19" priority="2"/>
  </conditionalFormatting>
  <conditionalFormatting sqref="A6:A21 A44:A47 A53 A79 A72 A59 A23:A34 A36:A41 A63:A65 A61 A84:A88 A75:A77 A93:A98 A115:A137 A103 A217:A285 A100:A101 A105:A113 A159 A178:A215 A156 A161:A176 A140:A146 A148:A154">
    <cfRule type="duplicateValues" dxfId="18" priority="1"/>
  </conditionalFormatting>
  <pageMargins left="0.70866141732283472" right="0.70866141732283472" top="0.19685039370078741" bottom="0.74803149606299213" header="0.31496062992125984" footer="0.31496062992125984"/>
  <pageSetup paperSize="9" scale="65" fitToHeight="0" orientation="landscape" r:id="rId1"/>
  <headerFooter alignWithMargins="0">
    <oddFooter>Page &amp;P&amp;R&amp;F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90"/>
  <sheetViews>
    <sheetView zoomScaleNormal="100" workbookViewId="0">
      <pane xSplit="4" ySplit="3" topLeftCell="E4" activePane="bottomRight" state="frozen"/>
      <selection activeCell="B7" sqref="B7"/>
      <selection pane="topRight" activeCell="B7" sqref="B7"/>
      <selection pane="bottomLeft" activeCell="B7" sqref="B7"/>
      <selection pane="bottomRight" activeCell="G20" sqref="G20"/>
    </sheetView>
  </sheetViews>
  <sheetFormatPr defaultColWidth="7.1796875" defaultRowHeight="11.5" x14ac:dyDescent="0.25"/>
  <cols>
    <col min="1" max="1" width="11" style="100" hidden="1" customWidth="1"/>
    <col min="2" max="2" width="6.26953125" style="103" customWidth="1"/>
    <col min="3" max="3" width="11" style="100" customWidth="1"/>
    <col min="4" max="4" width="56.08984375" style="102" bestFit="1" customWidth="1"/>
    <col min="5" max="6" width="7.7265625" style="103" customWidth="1"/>
    <col min="7" max="7" width="9.7265625" style="101" customWidth="1"/>
    <col min="8" max="8" width="13" style="101" customWidth="1"/>
    <col min="9" max="10" width="9.7265625" style="101" customWidth="1"/>
    <col min="11" max="11" width="56.54296875" style="103" customWidth="1"/>
    <col min="12" max="12" width="7.81640625" style="106" customWidth="1"/>
    <col min="13" max="16384" width="7.1796875" style="101"/>
  </cols>
  <sheetData>
    <row r="1" spans="1:12" s="296" customFormat="1" ht="64" customHeight="1" x14ac:dyDescent="0.25">
      <c r="A1" s="290"/>
      <c r="B1" s="291"/>
      <c r="C1" s="290"/>
      <c r="D1" s="292"/>
      <c r="E1" s="291"/>
      <c r="F1" s="291"/>
      <c r="G1" s="293"/>
      <c r="H1" s="294"/>
      <c r="I1" s="294"/>
      <c r="J1" s="294"/>
      <c r="K1" s="291"/>
      <c r="L1" s="295"/>
    </row>
    <row r="2" spans="1:12" ht="9" customHeight="1" x14ac:dyDescent="0.25">
      <c r="F2" s="297"/>
      <c r="G2" s="170"/>
      <c r="H2" s="104"/>
      <c r="I2" s="104"/>
      <c r="J2" s="104"/>
    </row>
    <row r="3" spans="1:12" s="301" customFormat="1" ht="54" customHeight="1" x14ac:dyDescent="0.4">
      <c r="A3" s="298" t="s">
        <v>375</v>
      </c>
      <c r="B3" s="298" t="s">
        <v>387</v>
      </c>
      <c r="C3" s="298" t="s">
        <v>375</v>
      </c>
      <c r="D3" s="298" t="s">
        <v>376</v>
      </c>
      <c r="E3" s="298" t="s">
        <v>362</v>
      </c>
      <c r="F3" s="298" t="s">
        <v>538</v>
      </c>
      <c r="G3" s="299" t="s">
        <v>660</v>
      </c>
      <c r="H3" s="298" t="s">
        <v>661</v>
      </c>
      <c r="I3" s="298" t="str">
        <f>'Customer Details'!$C2&amp;" Buy Price(ex GST)"</f>
        <v xml:space="preserve"> Buy Price(ex GST)</v>
      </c>
      <c r="J3" s="298" t="str">
        <f>'Customer Details'!$C2&amp;" Buy Price(inc GST)"</f>
        <v xml:space="preserve"> Buy Price(inc GST)</v>
      </c>
      <c r="K3" s="298" t="s">
        <v>561</v>
      </c>
      <c r="L3" s="300" t="s">
        <v>443</v>
      </c>
    </row>
    <row r="4" spans="1:12" s="309" customFormat="1" ht="24" customHeight="1" x14ac:dyDescent="0.25">
      <c r="A4" s="302" t="s">
        <v>612</v>
      </c>
      <c r="B4" s="303"/>
      <c r="C4" s="302" t="s">
        <v>612</v>
      </c>
      <c r="D4" s="304"/>
      <c r="E4" s="305"/>
      <c r="F4" s="305"/>
      <c r="G4" s="306"/>
      <c r="H4" s="306"/>
      <c r="I4" s="307"/>
      <c r="J4" s="306"/>
      <c r="K4" s="350" t="s">
        <v>694</v>
      </c>
      <c r="L4" s="308"/>
    </row>
    <row r="5" spans="1:12" ht="12" customHeight="1" x14ac:dyDescent="0.25">
      <c r="A5" s="310">
        <v>1240226</v>
      </c>
      <c r="B5" s="103" t="s">
        <v>562</v>
      </c>
      <c r="C5" s="310">
        <v>1240226</v>
      </c>
      <c r="D5" s="311" t="s">
        <v>616</v>
      </c>
      <c r="E5" s="103">
        <v>1</v>
      </c>
      <c r="G5" s="133">
        <v>748.67183999999997</v>
      </c>
      <c r="H5" s="133">
        <f t="shared" ref="H5:H10" si="0">G5*1.1</f>
        <v>823.53902400000004</v>
      </c>
      <c r="I5" s="133">
        <f t="shared" ref="I5:I10" si="1">IFERROR(G5*(1-L5),"")</f>
        <v>748.67183999999997</v>
      </c>
      <c r="J5" s="133">
        <f t="shared" ref="J5:J10" si="2">IFERROR(I5*1.1,"")</f>
        <v>823.53902400000004</v>
      </c>
      <c r="K5" s="351"/>
      <c r="L5" s="106">
        <f>IFERROR(VLOOKUP(B5,'Customer Details'!$A$6:$C$13,3,FALSE),"")</f>
        <v>0</v>
      </c>
    </row>
    <row r="6" spans="1:12" ht="12" customHeight="1" x14ac:dyDescent="0.25">
      <c r="A6" s="310">
        <v>1241031</v>
      </c>
      <c r="B6" s="103" t="s">
        <v>562</v>
      </c>
      <c r="C6" s="310">
        <v>1241031</v>
      </c>
      <c r="D6" s="311" t="s">
        <v>619</v>
      </c>
      <c r="E6" s="103">
        <v>1</v>
      </c>
      <c r="G6" s="133">
        <v>803.19695999999999</v>
      </c>
      <c r="H6" s="133">
        <f t="shared" si="0"/>
        <v>883.51665600000001</v>
      </c>
      <c r="I6" s="133">
        <f t="shared" si="1"/>
        <v>803.19695999999999</v>
      </c>
      <c r="J6" s="133">
        <f t="shared" si="2"/>
        <v>883.51665600000001</v>
      </c>
      <c r="K6" s="351"/>
      <c r="L6" s="106">
        <f>IFERROR(VLOOKUP(B6,'Customer Details'!$A$6:$C$13,3,FALSE),"")</f>
        <v>0</v>
      </c>
    </row>
    <row r="7" spans="1:12" ht="12" customHeight="1" x14ac:dyDescent="0.25">
      <c r="A7" s="310">
        <v>1240219</v>
      </c>
      <c r="B7" s="103" t="s">
        <v>562</v>
      </c>
      <c r="C7" s="310">
        <v>1240219</v>
      </c>
      <c r="D7" s="311" t="s">
        <v>617</v>
      </c>
      <c r="E7" s="103">
        <v>1</v>
      </c>
      <c r="G7" s="133">
        <v>770.69160000000011</v>
      </c>
      <c r="H7" s="133">
        <f t="shared" si="0"/>
        <v>847.76076000000023</v>
      </c>
      <c r="I7" s="133">
        <f t="shared" si="1"/>
        <v>770.69160000000011</v>
      </c>
      <c r="J7" s="133">
        <f t="shared" si="2"/>
        <v>847.76076000000023</v>
      </c>
      <c r="K7" s="351"/>
      <c r="L7" s="106">
        <f>IFERROR(VLOOKUP(B7,'Customer Details'!$A$6:$C$13,3,FALSE),"")</f>
        <v>0</v>
      </c>
    </row>
    <row r="8" spans="1:12" ht="12" customHeight="1" x14ac:dyDescent="0.25">
      <c r="A8" s="310">
        <v>1241030</v>
      </c>
      <c r="B8" s="103" t="s">
        <v>562</v>
      </c>
      <c r="C8" s="310">
        <v>1241030</v>
      </c>
      <c r="D8" s="311" t="s">
        <v>620</v>
      </c>
      <c r="E8" s="103">
        <v>1</v>
      </c>
      <c r="G8" s="133">
        <v>825.21672000000012</v>
      </c>
      <c r="H8" s="133">
        <f t="shared" si="0"/>
        <v>907.7383920000002</v>
      </c>
      <c r="I8" s="133">
        <f t="shared" si="1"/>
        <v>825.21672000000012</v>
      </c>
      <c r="J8" s="133">
        <f t="shared" si="2"/>
        <v>907.7383920000002</v>
      </c>
      <c r="K8" s="351"/>
      <c r="L8" s="106">
        <f>IFERROR(VLOOKUP(B8,'Customer Details'!$A$6:$C$13,3,FALSE),"")</f>
        <v>0</v>
      </c>
    </row>
    <row r="9" spans="1:12" ht="12" customHeight="1" x14ac:dyDescent="0.25">
      <c r="A9" s="310">
        <v>1240227</v>
      </c>
      <c r="B9" s="103" t="s">
        <v>562</v>
      </c>
      <c r="C9" s="310">
        <v>1240227</v>
      </c>
      <c r="D9" s="311" t="s">
        <v>618</v>
      </c>
      <c r="E9" s="103">
        <v>1</v>
      </c>
      <c r="G9" s="133">
        <v>912.24720000000002</v>
      </c>
      <c r="H9" s="133">
        <f t="shared" si="0"/>
        <v>1003.4719200000001</v>
      </c>
      <c r="I9" s="133">
        <f t="shared" si="1"/>
        <v>912.24720000000002</v>
      </c>
      <c r="J9" s="133">
        <f t="shared" si="2"/>
        <v>1003.4719200000001</v>
      </c>
      <c r="K9" s="351"/>
      <c r="L9" s="106">
        <f>IFERROR(VLOOKUP(B9,'Customer Details'!$A$6:$C$13,3,FALSE),"")</f>
        <v>0</v>
      </c>
    </row>
    <row r="10" spans="1:12" ht="12" customHeight="1" x14ac:dyDescent="0.25">
      <c r="A10" s="310">
        <v>1241032</v>
      </c>
      <c r="B10" s="103" t="s">
        <v>562</v>
      </c>
      <c r="C10" s="310">
        <v>1241032</v>
      </c>
      <c r="D10" s="311" t="s">
        <v>621</v>
      </c>
      <c r="E10" s="103">
        <v>1</v>
      </c>
      <c r="G10" s="133">
        <v>964.67520000000002</v>
      </c>
      <c r="H10" s="133">
        <f t="shared" si="0"/>
        <v>1061.1427200000001</v>
      </c>
      <c r="I10" s="133">
        <f t="shared" si="1"/>
        <v>964.67520000000002</v>
      </c>
      <c r="J10" s="133">
        <f t="shared" si="2"/>
        <v>1061.1427200000001</v>
      </c>
      <c r="K10" s="351"/>
      <c r="L10" s="106">
        <f>IFERROR(VLOOKUP(B10,'Customer Details'!$A$6:$C$13,3,FALSE),"")</f>
        <v>0</v>
      </c>
    </row>
    <row r="11" spans="1:12" s="313" customFormat="1" ht="24" customHeight="1" x14ac:dyDescent="0.25">
      <c r="A11" s="302" t="s">
        <v>613</v>
      </c>
      <c r="B11" s="312"/>
      <c r="C11" s="302" t="s">
        <v>613</v>
      </c>
      <c r="E11" s="312"/>
      <c r="F11" s="312"/>
      <c r="G11" s="314"/>
      <c r="H11" s="314"/>
      <c r="I11" s="314"/>
      <c r="J11" s="314"/>
      <c r="K11" s="351"/>
      <c r="L11" s="315"/>
    </row>
    <row r="12" spans="1:12" ht="12" customHeight="1" x14ac:dyDescent="0.25">
      <c r="A12" s="102">
        <v>1240229</v>
      </c>
      <c r="B12" s="103" t="s">
        <v>562</v>
      </c>
      <c r="C12" s="102">
        <v>1240229</v>
      </c>
      <c r="D12" s="101" t="s">
        <v>622</v>
      </c>
      <c r="E12" s="103">
        <v>1</v>
      </c>
      <c r="G12" s="316">
        <v>911.19863999999995</v>
      </c>
      <c r="H12" s="316">
        <f t="shared" ref="H12:H17" si="3">G12*1.1</f>
        <v>1002.3185040000001</v>
      </c>
      <c r="I12" s="316">
        <f t="shared" ref="I12:I17" si="4">IFERROR(G12*(1-L12),"")</f>
        <v>911.19863999999995</v>
      </c>
      <c r="J12" s="316">
        <f t="shared" ref="J12:J17" si="5">IFERROR(I12*1.1,"")</f>
        <v>1002.3185040000001</v>
      </c>
      <c r="K12" s="351"/>
      <c r="L12" s="106">
        <f>IFERROR(VLOOKUP(B12,'Customer Details'!$A$6:$C$13,3,FALSE),"")</f>
        <v>0</v>
      </c>
    </row>
    <row r="13" spans="1:12" ht="12" customHeight="1" x14ac:dyDescent="0.25">
      <c r="A13" s="102">
        <v>1241034</v>
      </c>
      <c r="B13" s="103" t="s">
        <v>562</v>
      </c>
      <c r="C13" s="102">
        <v>1241034</v>
      </c>
      <c r="D13" s="101" t="s">
        <v>623</v>
      </c>
      <c r="E13" s="103">
        <v>1</v>
      </c>
      <c r="G13" s="316">
        <v>965.72376000000008</v>
      </c>
      <c r="H13" s="316">
        <f t="shared" si="3"/>
        <v>1062.2961360000002</v>
      </c>
      <c r="I13" s="316">
        <f t="shared" si="4"/>
        <v>965.72376000000008</v>
      </c>
      <c r="J13" s="316">
        <f t="shared" si="5"/>
        <v>1062.2961360000002</v>
      </c>
      <c r="K13" s="351"/>
      <c r="L13" s="106">
        <f>IFERROR(VLOOKUP(B13,'Customer Details'!$A$6:$C$13,3,FALSE),"")</f>
        <v>0</v>
      </c>
    </row>
    <row r="14" spans="1:12" ht="12" customHeight="1" x14ac:dyDescent="0.25">
      <c r="A14" s="102">
        <v>1240228</v>
      </c>
      <c r="B14" s="103" t="s">
        <v>562</v>
      </c>
      <c r="C14" s="102">
        <v>1240228</v>
      </c>
      <c r="D14" s="101" t="s">
        <v>624</v>
      </c>
      <c r="E14" s="103">
        <v>1</v>
      </c>
      <c r="G14" s="316">
        <v>938.46120000000008</v>
      </c>
      <c r="H14" s="316">
        <f t="shared" si="3"/>
        <v>1032.3073200000001</v>
      </c>
      <c r="I14" s="316">
        <f t="shared" si="4"/>
        <v>938.46120000000008</v>
      </c>
      <c r="J14" s="316">
        <f t="shared" si="5"/>
        <v>1032.3073200000001</v>
      </c>
      <c r="K14" s="351"/>
      <c r="L14" s="106">
        <f>IFERROR(VLOOKUP(B14,'Customer Details'!$A$6:$C$13,3,FALSE),"")</f>
        <v>0</v>
      </c>
    </row>
    <row r="15" spans="1:12" ht="12" customHeight="1" x14ac:dyDescent="0.25">
      <c r="A15" s="102">
        <v>1241033</v>
      </c>
      <c r="B15" s="103" t="s">
        <v>562</v>
      </c>
      <c r="C15" s="102">
        <v>1241033</v>
      </c>
      <c r="D15" s="101" t="s">
        <v>625</v>
      </c>
      <c r="E15" s="103">
        <v>1</v>
      </c>
      <c r="G15" s="316">
        <v>992.98632000000009</v>
      </c>
      <c r="H15" s="316">
        <f t="shared" si="3"/>
        <v>1092.2849520000002</v>
      </c>
      <c r="I15" s="316">
        <f t="shared" si="4"/>
        <v>992.98632000000009</v>
      </c>
      <c r="J15" s="316">
        <f t="shared" si="5"/>
        <v>1092.2849520000002</v>
      </c>
      <c r="K15" s="351"/>
      <c r="L15" s="106">
        <f>IFERROR(VLOOKUP(B15,'Customer Details'!$A$6:$C$13,3,FALSE),"")</f>
        <v>0</v>
      </c>
    </row>
    <row r="16" spans="1:12" ht="12" customHeight="1" x14ac:dyDescent="0.25">
      <c r="A16" s="102">
        <v>1240230</v>
      </c>
      <c r="B16" s="103" t="s">
        <v>562</v>
      </c>
      <c r="C16" s="102">
        <v>1240230</v>
      </c>
      <c r="D16" s="101" t="s">
        <v>626</v>
      </c>
      <c r="E16" s="103">
        <v>1</v>
      </c>
      <c r="G16" s="316">
        <v>1074.7740000000001</v>
      </c>
      <c r="H16" s="316">
        <f t="shared" si="3"/>
        <v>1182.2514000000003</v>
      </c>
      <c r="I16" s="316">
        <f t="shared" si="4"/>
        <v>1074.7740000000001</v>
      </c>
      <c r="J16" s="316">
        <f t="shared" si="5"/>
        <v>1182.2514000000003</v>
      </c>
      <c r="K16" s="351"/>
      <c r="L16" s="106">
        <f>IFERROR(VLOOKUP(B16,'Customer Details'!$A$6:$C$13,3,FALSE),"")</f>
        <v>0</v>
      </c>
    </row>
    <row r="17" spans="1:12" ht="12" customHeight="1" x14ac:dyDescent="0.25">
      <c r="A17" s="102">
        <v>1241035</v>
      </c>
      <c r="B17" s="103" t="s">
        <v>562</v>
      </c>
      <c r="C17" s="102">
        <v>1241035</v>
      </c>
      <c r="D17" s="101" t="s">
        <v>627</v>
      </c>
      <c r="E17" s="103">
        <v>1</v>
      </c>
      <c r="G17" s="316">
        <v>1127.2020000000002</v>
      </c>
      <c r="H17" s="316">
        <f t="shared" si="3"/>
        <v>1239.9222000000004</v>
      </c>
      <c r="I17" s="316">
        <f t="shared" si="4"/>
        <v>1127.2020000000002</v>
      </c>
      <c r="J17" s="316">
        <f t="shared" si="5"/>
        <v>1239.9222000000004</v>
      </c>
      <c r="K17" s="351"/>
      <c r="L17" s="106">
        <f>IFERROR(VLOOKUP(B17,'Customer Details'!$A$6:$C$13,3,FALSE),"")</f>
        <v>0</v>
      </c>
    </row>
    <row r="18" spans="1:12" s="313" customFormat="1" ht="12" customHeight="1" x14ac:dyDescent="0.25">
      <c r="A18" s="302" t="s">
        <v>628</v>
      </c>
      <c r="B18" s="303"/>
      <c r="C18" s="302" t="s">
        <v>628</v>
      </c>
      <c r="D18" s="304"/>
      <c r="E18" s="305"/>
      <c r="F18" s="305"/>
      <c r="G18" s="306"/>
      <c r="H18" s="306"/>
      <c r="I18" s="306"/>
      <c r="J18" s="306"/>
      <c r="K18" s="351"/>
      <c r="L18" s="315"/>
    </row>
    <row r="19" spans="1:12" ht="12" customHeight="1" x14ac:dyDescent="0.25">
      <c r="A19" s="102">
        <v>1002353</v>
      </c>
      <c r="B19" s="103" t="s">
        <v>562</v>
      </c>
      <c r="C19" s="102">
        <v>1002353</v>
      </c>
      <c r="D19" s="101" t="s">
        <v>639</v>
      </c>
      <c r="E19" s="103">
        <v>1</v>
      </c>
      <c r="G19" s="316">
        <v>996.13200000000006</v>
      </c>
      <c r="H19" s="316">
        <f>G19*1.1</f>
        <v>1095.7452000000001</v>
      </c>
      <c r="I19" s="316">
        <f>IFERROR(G19*(1-L19),"")</f>
        <v>996.13200000000006</v>
      </c>
      <c r="J19" s="316">
        <f>IFERROR(I19*1.1,"")</f>
        <v>1095.7452000000001</v>
      </c>
      <c r="K19" s="351"/>
      <c r="L19" s="106">
        <f>IFERROR(VLOOKUP(B19,'Customer Details'!$A$6:$C$13,3,FALSE),"")</f>
        <v>0</v>
      </c>
    </row>
    <row r="20" spans="1:12" ht="12" customHeight="1" x14ac:dyDescent="0.25">
      <c r="A20" s="102">
        <v>9026468</v>
      </c>
      <c r="B20" s="103" t="s">
        <v>442</v>
      </c>
      <c r="C20" s="102">
        <v>9026468</v>
      </c>
      <c r="D20" s="101" t="s">
        <v>652</v>
      </c>
      <c r="E20" s="103">
        <v>1</v>
      </c>
      <c r="G20" s="316">
        <v>83.884800000000013</v>
      </c>
      <c r="H20" s="316">
        <f>G20*1.1</f>
        <v>92.273280000000028</v>
      </c>
      <c r="I20" s="316">
        <f>IFERROR(G20*(1-L20),"")</f>
        <v>83.884800000000013</v>
      </c>
      <c r="J20" s="316">
        <f>IFERROR(I20*1.1,"")</f>
        <v>92.273280000000028</v>
      </c>
      <c r="K20" s="351"/>
      <c r="L20" s="106">
        <f>IFERROR(VLOOKUP(B20,'Customer Details'!$A$6:$C$13,3,FALSE),"")</f>
        <v>0</v>
      </c>
    </row>
    <row r="21" spans="1:12" s="309" customFormat="1" ht="24" customHeight="1" x14ac:dyDescent="0.25">
      <c r="A21" s="302" t="s">
        <v>564</v>
      </c>
      <c r="B21" s="303"/>
      <c r="C21" s="302" t="s">
        <v>564</v>
      </c>
      <c r="D21" s="304"/>
      <c r="E21" s="305"/>
      <c r="F21" s="305"/>
      <c r="G21" s="306"/>
      <c r="H21" s="306"/>
      <c r="I21" s="307"/>
      <c r="J21" s="306"/>
      <c r="K21" s="351"/>
      <c r="L21" s="308"/>
    </row>
    <row r="22" spans="1:12" s="317" customFormat="1" ht="12" customHeight="1" x14ac:dyDescent="0.25">
      <c r="A22" s="100">
        <v>9026571</v>
      </c>
      <c r="B22" s="103" t="s">
        <v>562</v>
      </c>
      <c r="C22" s="100">
        <v>9026571</v>
      </c>
      <c r="D22" s="102" t="s">
        <v>680</v>
      </c>
      <c r="E22" s="103">
        <v>6</v>
      </c>
      <c r="F22" s="103"/>
      <c r="G22" s="133">
        <v>105.84</v>
      </c>
      <c r="H22" s="133">
        <f t="shared" ref="H22:H33" si="6">G22*1.1</f>
        <v>116.42400000000001</v>
      </c>
      <c r="I22" s="133">
        <f t="shared" ref="I22:I33" si="7">IFERROR(G22*(1-L22),"")</f>
        <v>105.84</v>
      </c>
      <c r="J22" s="133">
        <f t="shared" ref="J22:J33" si="8">IFERROR(I22*1.1,"")</f>
        <v>116.42400000000001</v>
      </c>
      <c r="K22" s="351"/>
      <c r="L22" s="106">
        <f>IFERROR(VLOOKUP(B22,'Customer Details'!$A$6:$C$13,3,FALSE),"")</f>
        <v>0</v>
      </c>
    </row>
    <row r="23" spans="1:12" s="317" customFormat="1" ht="12" customHeight="1" x14ac:dyDescent="0.25">
      <c r="A23" s="100">
        <v>9026572</v>
      </c>
      <c r="B23" s="103" t="s">
        <v>562</v>
      </c>
      <c r="C23" s="100">
        <v>9026572</v>
      </c>
      <c r="D23" s="102" t="s">
        <v>689</v>
      </c>
      <c r="E23" s="103">
        <v>6</v>
      </c>
      <c r="F23" s="103"/>
      <c r="G23" s="133">
        <v>105.84</v>
      </c>
      <c r="H23" s="133">
        <f t="shared" si="6"/>
        <v>116.42400000000001</v>
      </c>
      <c r="I23" s="133">
        <f t="shared" si="7"/>
        <v>105.84</v>
      </c>
      <c r="J23" s="133">
        <f t="shared" si="8"/>
        <v>116.42400000000001</v>
      </c>
      <c r="K23" s="351"/>
      <c r="L23" s="106">
        <f>IFERROR(VLOOKUP(B23,'Customer Details'!$A$6:$C$13,3,FALSE),"")</f>
        <v>0</v>
      </c>
    </row>
    <row r="24" spans="1:12" ht="12" customHeight="1" x14ac:dyDescent="0.25">
      <c r="A24" s="100">
        <v>1782084</v>
      </c>
      <c r="B24" s="103" t="s">
        <v>562</v>
      </c>
      <c r="C24" s="100">
        <v>1782084</v>
      </c>
      <c r="D24" s="102" t="s">
        <v>565</v>
      </c>
      <c r="E24" s="103">
        <v>1</v>
      </c>
      <c r="G24" s="133">
        <v>1013.95752</v>
      </c>
      <c r="H24" s="133">
        <f t="shared" si="6"/>
        <v>1115.3532720000001</v>
      </c>
      <c r="I24" s="133">
        <f t="shared" si="7"/>
        <v>1013.95752</v>
      </c>
      <c r="J24" s="133">
        <f t="shared" si="8"/>
        <v>1115.3532720000001</v>
      </c>
      <c r="K24" s="351"/>
      <c r="L24" s="106">
        <f>IFERROR(VLOOKUP(B24,'Customer Details'!$A$6:$C$13,3,FALSE),"")</f>
        <v>0</v>
      </c>
    </row>
    <row r="25" spans="1:12" ht="12" customHeight="1" x14ac:dyDescent="0.25">
      <c r="A25" s="100">
        <v>1780897</v>
      </c>
      <c r="B25" s="103" t="s">
        <v>562</v>
      </c>
      <c r="C25" s="100">
        <v>1780897</v>
      </c>
      <c r="D25" s="102" t="s">
        <v>566</v>
      </c>
      <c r="E25" s="103">
        <v>10</v>
      </c>
      <c r="G25" s="133">
        <v>26.213999999999999</v>
      </c>
      <c r="H25" s="133">
        <f t="shared" si="6"/>
        <v>28.8354</v>
      </c>
      <c r="I25" s="133">
        <f t="shared" si="7"/>
        <v>26.213999999999999</v>
      </c>
      <c r="J25" s="133">
        <f t="shared" si="8"/>
        <v>28.8354</v>
      </c>
      <c r="K25" s="351"/>
      <c r="L25" s="106">
        <f>IFERROR(VLOOKUP(B25,'Customer Details'!$A$6:$C$13,3,FALSE),"")</f>
        <v>0</v>
      </c>
    </row>
    <row r="26" spans="1:12" s="317" customFormat="1" ht="12" customHeight="1" x14ac:dyDescent="0.25">
      <c r="A26" s="100">
        <v>1780945</v>
      </c>
      <c r="B26" s="103" t="s">
        <v>562</v>
      </c>
      <c r="C26" s="100">
        <v>1780945</v>
      </c>
      <c r="D26" s="102" t="s">
        <v>567</v>
      </c>
      <c r="E26" s="103">
        <v>10</v>
      </c>
      <c r="F26" s="103"/>
      <c r="G26" s="133">
        <v>26.213999999999999</v>
      </c>
      <c r="H26" s="133">
        <f t="shared" si="6"/>
        <v>28.8354</v>
      </c>
      <c r="I26" s="133">
        <f t="shared" si="7"/>
        <v>26.213999999999999</v>
      </c>
      <c r="J26" s="133">
        <f t="shared" si="8"/>
        <v>28.8354</v>
      </c>
      <c r="K26" s="351"/>
      <c r="L26" s="106">
        <f>IFERROR(VLOOKUP(B26,'Customer Details'!$A$6:$C$13,3,FALSE),"")</f>
        <v>0</v>
      </c>
    </row>
    <row r="27" spans="1:12" s="317" customFormat="1" ht="12" customHeight="1" x14ac:dyDescent="0.25">
      <c r="A27" s="100">
        <v>1782318</v>
      </c>
      <c r="B27" s="103" t="s">
        <v>562</v>
      </c>
      <c r="C27" s="100">
        <v>1782318</v>
      </c>
      <c r="D27" s="102" t="s">
        <v>568</v>
      </c>
      <c r="E27" s="103">
        <v>10</v>
      </c>
      <c r="F27" s="103"/>
      <c r="G27" s="133">
        <v>19.922640000000001</v>
      </c>
      <c r="H27" s="133">
        <f t="shared" si="6"/>
        <v>21.914904000000003</v>
      </c>
      <c r="I27" s="133">
        <f t="shared" si="7"/>
        <v>19.922640000000001</v>
      </c>
      <c r="J27" s="133">
        <f t="shared" si="8"/>
        <v>21.914904000000003</v>
      </c>
      <c r="K27" s="351"/>
      <c r="L27" s="106">
        <f>IFERROR(VLOOKUP(B27,'Customer Details'!$A$6:$C$13,3,FALSE),"")</f>
        <v>0</v>
      </c>
    </row>
    <row r="28" spans="1:12" ht="12" customHeight="1" x14ac:dyDescent="0.25">
      <c r="A28" s="100">
        <v>1781344</v>
      </c>
      <c r="B28" s="103" t="s">
        <v>562</v>
      </c>
      <c r="C28" s="100">
        <v>1781344</v>
      </c>
      <c r="D28" s="102" t="s">
        <v>569</v>
      </c>
      <c r="E28" s="103">
        <v>10</v>
      </c>
      <c r="G28" s="133">
        <v>46.13664</v>
      </c>
      <c r="H28" s="133">
        <f t="shared" si="6"/>
        <v>50.750304000000007</v>
      </c>
      <c r="I28" s="133">
        <f t="shared" si="7"/>
        <v>46.13664</v>
      </c>
      <c r="J28" s="133">
        <f t="shared" si="8"/>
        <v>50.750304000000007</v>
      </c>
      <c r="K28" s="351"/>
      <c r="L28" s="106">
        <f>IFERROR(VLOOKUP(B28,'Customer Details'!$A$6:$C$13,3,FALSE),"")</f>
        <v>0</v>
      </c>
    </row>
    <row r="29" spans="1:12" ht="12" customHeight="1" x14ac:dyDescent="0.25">
      <c r="A29" s="100">
        <v>1781416</v>
      </c>
      <c r="B29" s="103" t="s">
        <v>562</v>
      </c>
      <c r="C29" s="100">
        <v>1781416</v>
      </c>
      <c r="D29" s="102" t="s">
        <v>570</v>
      </c>
      <c r="E29" s="103">
        <v>10</v>
      </c>
      <c r="G29" s="133">
        <v>11.53416</v>
      </c>
      <c r="H29" s="133">
        <f t="shared" si="6"/>
        <v>12.687576000000002</v>
      </c>
      <c r="I29" s="133">
        <f t="shared" si="7"/>
        <v>11.53416</v>
      </c>
      <c r="J29" s="133">
        <f t="shared" si="8"/>
        <v>12.687576000000002</v>
      </c>
      <c r="K29" s="351"/>
      <c r="L29" s="106">
        <f>IFERROR(VLOOKUP(B29,'Customer Details'!$A$6:$C$13,3,FALSE),"")</f>
        <v>0</v>
      </c>
    </row>
    <row r="30" spans="1:12" s="317" customFormat="1" ht="12" customHeight="1" x14ac:dyDescent="0.25">
      <c r="A30" s="100">
        <v>1781417</v>
      </c>
      <c r="B30" s="103" t="s">
        <v>562</v>
      </c>
      <c r="C30" s="100">
        <v>1781417</v>
      </c>
      <c r="D30" s="102" t="s">
        <v>571</v>
      </c>
      <c r="E30" s="103">
        <v>10</v>
      </c>
      <c r="F30" s="103"/>
      <c r="G30" s="133">
        <v>36.699600000000004</v>
      </c>
      <c r="H30" s="133">
        <f t="shared" si="6"/>
        <v>40.369560000000007</v>
      </c>
      <c r="I30" s="133">
        <f t="shared" si="7"/>
        <v>36.699600000000004</v>
      </c>
      <c r="J30" s="133">
        <f t="shared" si="8"/>
        <v>40.369560000000007</v>
      </c>
      <c r="K30" s="351"/>
      <c r="L30" s="106">
        <f>IFERROR(VLOOKUP(B30,'Customer Details'!$A$6:$C$13,3,FALSE),"")</f>
        <v>0</v>
      </c>
    </row>
    <row r="31" spans="1:12" s="317" customFormat="1" ht="12" customHeight="1" x14ac:dyDescent="0.25">
      <c r="A31" s="100">
        <v>1782316</v>
      </c>
      <c r="B31" s="103" t="s">
        <v>562</v>
      </c>
      <c r="C31" s="100">
        <v>1782316</v>
      </c>
      <c r="D31" s="102" t="s">
        <v>572</v>
      </c>
      <c r="E31" s="103">
        <v>10</v>
      </c>
      <c r="F31" s="103"/>
      <c r="G31" s="133">
        <v>9.4370400000000014</v>
      </c>
      <c r="H31" s="133">
        <f t="shared" si="6"/>
        <v>10.380744000000002</v>
      </c>
      <c r="I31" s="133">
        <f t="shared" si="7"/>
        <v>9.4370400000000014</v>
      </c>
      <c r="J31" s="133">
        <f t="shared" si="8"/>
        <v>10.380744000000002</v>
      </c>
      <c r="K31" s="351"/>
      <c r="L31" s="106">
        <f>IFERROR(VLOOKUP(B31,'Customer Details'!$A$6:$C$13,3,FALSE),"")</f>
        <v>0</v>
      </c>
    </row>
    <row r="32" spans="1:12" ht="12" customHeight="1" x14ac:dyDescent="0.25">
      <c r="A32" s="100">
        <v>1781415</v>
      </c>
      <c r="B32" s="103" t="s">
        <v>562</v>
      </c>
      <c r="C32" s="100">
        <v>1781415</v>
      </c>
      <c r="D32" s="102" t="s">
        <v>573</v>
      </c>
      <c r="E32" s="103">
        <v>500</v>
      </c>
      <c r="G32" s="133">
        <v>2.0971199999999999</v>
      </c>
      <c r="H32" s="133">
        <f t="shared" si="6"/>
        <v>2.306832</v>
      </c>
      <c r="I32" s="133">
        <f t="shared" si="7"/>
        <v>2.0971199999999999</v>
      </c>
      <c r="J32" s="133">
        <f t="shared" si="8"/>
        <v>2.306832</v>
      </c>
      <c r="K32" s="351"/>
      <c r="L32" s="106">
        <f>IFERROR(VLOOKUP(B32,'Customer Details'!$A$6:$C$13,3,FALSE),"")</f>
        <v>0</v>
      </c>
    </row>
    <row r="33" spans="1:12" ht="12" customHeight="1" x14ac:dyDescent="0.25">
      <c r="A33" s="100">
        <v>1780895</v>
      </c>
      <c r="B33" s="103" t="s">
        <v>562</v>
      </c>
      <c r="C33" s="100">
        <v>1780895</v>
      </c>
      <c r="D33" s="102" t="s">
        <v>574</v>
      </c>
      <c r="E33" s="103">
        <v>20</v>
      </c>
      <c r="G33" s="133">
        <v>2.0971199999999999</v>
      </c>
      <c r="H33" s="133">
        <f t="shared" si="6"/>
        <v>2.306832</v>
      </c>
      <c r="I33" s="133">
        <f t="shared" si="7"/>
        <v>2.0971199999999999</v>
      </c>
      <c r="J33" s="133">
        <f t="shared" si="8"/>
        <v>2.306832</v>
      </c>
      <c r="K33" s="351"/>
      <c r="L33" s="106">
        <f>IFERROR(VLOOKUP(B33,'Customer Details'!$A$6:$C$13,3,FALSE),"")</f>
        <v>0</v>
      </c>
    </row>
    <row r="34" spans="1:12" s="309" customFormat="1" ht="24" customHeight="1" x14ac:dyDescent="0.25">
      <c r="A34" s="302" t="s">
        <v>575</v>
      </c>
      <c r="B34" s="303"/>
      <c r="C34" s="302" t="s">
        <v>575</v>
      </c>
      <c r="D34" s="304"/>
      <c r="E34" s="305"/>
      <c r="F34" s="305"/>
      <c r="G34" s="306"/>
      <c r="H34" s="306"/>
      <c r="I34" s="307"/>
      <c r="J34" s="306"/>
      <c r="K34" s="351"/>
      <c r="L34" s="308" t="str">
        <f>IFERROR(VLOOKUP(B34,'Customer Details'!$A$6:$C$13,3,FALSE),"")</f>
        <v/>
      </c>
    </row>
    <row r="35" spans="1:12" ht="12" customHeight="1" x14ac:dyDescent="0.25">
      <c r="A35" s="100">
        <v>1780901</v>
      </c>
      <c r="B35" s="103" t="s">
        <v>562</v>
      </c>
      <c r="C35" s="100">
        <v>1780901</v>
      </c>
      <c r="D35" s="102" t="s">
        <v>576</v>
      </c>
      <c r="E35" s="103">
        <v>1</v>
      </c>
      <c r="G35" s="133">
        <v>1351.5938400000002</v>
      </c>
      <c r="H35" s="133">
        <f t="shared" ref="H35:H49" si="9">G35*1.1</f>
        <v>1486.7532240000003</v>
      </c>
      <c r="I35" s="133">
        <f t="shared" ref="I35:I49" si="10">IFERROR(G35*(1-L35),"")</f>
        <v>1351.5938400000002</v>
      </c>
      <c r="J35" s="133">
        <f t="shared" ref="J35:J49" si="11">IFERROR(I35*1.1,"")</f>
        <v>1486.7532240000003</v>
      </c>
      <c r="K35" s="351"/>
      <c r="L35" s="106">
        <f>IFERROR(VLOOKUP(B35,'Customer Details'!$A$6:$C$13,3,FALSE),"")</f>
        <v>0</v>
      </c>
    </row>
    <row r="36" spans="1:12" ht="12" customHeight="1" x14ac:dyDescent="0.25">
      <c r="A36" s="100">
        <v>1780902</v>
      </c>
      <c r="B36" s="103" t="s">
        <v>562</v>
      </c>
      <c r="C36" s="100">
        <v>1780902</v>
      </c>
      <c r="D36" s="102" t="s">
        <v>577</v>
      </c>
      <c r="E36" s="103">
        <v>1</v>
      </c>
      <c r="G36" s="133">
        <v>1351.5938400000002</v>
      </c>
      <c r="H36" s="133">
        <f t="shared" si="9"/>
        <v>1486.7532240000003</v>
      </c>
      <c r="I36" s="133">
        <f t="shared" si="10"/>
        <v>1351.5938400000002</v>
      </c>
      <c r="J36" s="133">
        <f t="shared" si="11"/>
        <v>1486.7532240000003</v>
      </c>
      <c r="K36" s="351"/>
      <c r="L36" s="106">
        <f>IFERROR(VLOOKUP(B36,'Customer Details'!$A$6:$C$13,3,FALSE),"")</f>
        <v>0</v>
      </c>
    </row>
    <row r="37" spans="1:12" s="317" customFormat="1" ht="12" customHeight="1" x14ac:dyDescent="0.25">
      <c r="A37" s="100">
        <v>1780903</v>
      </c>
      <c r="B37" s="103" t="s">
        <v>562</v>
      </c>
      <c r="C37" s="100">
        <v>1780903</v>
      </c>
      <c r="D37" s="102" t="s">
        <v>578</v>
      </c>
      <c r="E37" s="103">
        <v>1</v>
      </c>
      <c r="F37" s="103"/>
      <c r="G37" s="133">
        <v>1239.3979200000001</v>
      </c>
      <c r="H37" s="133">
        <f t="shared" si="9"/>
        <v>1363.3377120000002</v>
      </c>
      <c r="I37" s="133">
        <f t="shared" si="10"/>
        <v>1239.3979200000001</v>
      </c>
      <c r="J37" s="133">
        <f t="shared" si="11"/>
        <v>1363.3377120000002</v>
      </c>
      <c r="K37" s="351"/>
      <c r="L37" s="106">
        <f>IFERROR(VLOOKUP(B37,'Customer Details'!$A$6:$C$13,3,FALSE),"")</f>
        <v>0</v>
      </c>
    </row>
    <row r="38" spans="1:12" s="317" customFormat="1" ht="12" customHeight="1" x14ac:dyDescent="0.25">
      <c r="A38" s="100">
        <v>1782310</v>
      </c>
      <c r="B38" s="103" t="s">
        <v>562</v>
      </c>
      <c r="C38" s="100">
        <v>1782310</v>
      </c>
      <c r="D38" s="102" t="s">
        <v>579</v>
      </c>
      <c r="E38" s="103">
        <v>1</v>
      </c>
      <c r="F38" s="103"/>
      <c r="G38" s="133">
        <v>1351.5938400000002</v>
      </c>
      <c r="H38" s="133">
        <f t="shared" si="9"/>
        <v>1486.7532240000003</v>
      </c>
      <c r="I38" s="133">
        <f t="shared" si="10"/>
        <v>1351.5938400000002</v>
      </c>
      <c r="J38" s="133">
        <f t="shared" si="11"/>
        <v>1486.7532240000003</v>
      </c>
      <c r="K38" s="351"/>
      <c r="L38" s="106">
        <f>IFERROR(VLOOKUP(B38,'Customer Details'!$A$6:$C$13,3,FALSE),"")</f>
        <v>0</v>
      </c>
    </row>
    <row r="39" spans="1:12" s="317" customFormat="1" ht="12" customHeight="1" x14ac:dyDescent="0.25">
      <c r="A39" s="100">
        <v>1782848</v>
      </c>
      <c r="B39" s="103" t="s">
        <v>562</v>
      </c>
      <c r="C39" s="100">
        <v>1782848</v>
      </c>
      <c r="D39" s="102" t="s">
        <v>681</v>
      </c>
      <c r="E39" s="103">
        <v>1</v>
      </c>
      <c r="F39" s="103"/>
      <c r="G39" s="133">
        <v>1377</v>
      </c>
      <c r="H39" s="133">
        <f t="shared" si="9"/>
        <v>1514.7</v>
      </c>
      <c r="I39" s="133">
        <f t="shared" si="10"/>
        <v>1377</v>
      </c>
      <c r="J39" s="133">
        <f t="shared" si="11"/>
        <v>1514.7</v>
      </c>
      <c r="K39" s="351"/>
      <c r="L39" s="106">
        <f>IFERROR(VLOOKUP(B39,'Customer Details'!$A$6:$C$13,3,FALSE),"")</f>
        <v>0</v>
      </c>
    </row>
    <row r="40" spans="1:12" ht="12" customHeight="1" x14ac:dyDescent="0.25">
      <c r="A40" s="100">
        <v>1782301</v>
      </c>
      <c r="B40" s="103" t="s">
        <v>562</v>
      </c>
      <c r="C40" s="100">
        <v>1782301</v>
      </c>
      <c r="D40" s="102" t="s">
        <v>580</v>
      </c>
      <c r="E40" s="103">
        <v>1</v>
      </c>
      <c r="G40" s="133">
        <v>407.88983999999999</v>
      </c>
      <c r="H40" s="133">
        <f t="shared" si="9"/>
        <v>448.67882400000002</v>
      </c>
      <c r="I40" s="133">
        <f t="shared" si="10"/>
        <v>407.88983999999999</v>
      </c>
      <c r="J40" s="133">
        <f t="shared" si="11"/>
        <v>448.67882400000002</v>
      </c>
      <c r="K40" s="351"/>
      <c r="L40" s="106">
        <f>IFERROR(VLOOKUP(B40,'Customer Details'!$A$6:$C$13,3,FALSE),"")</f>
        <v>0</v>
      </c>
    </row>
    <row r="41" spans="1:12" ht="12" customHeight="1" x14ac:dyDescent="0.25">
      <c r="A41" s="100">
        <v>1780946</v>
      </c>
      <c r="B41" s="103" t="s">
        <v>562</v>
      </c>
      <c r="C41" s="100">
        <v>1780946</v>
      </c>
      <c r="D41" s="102" t="s">
        <v>581</v>
      </c>
      <c r="E41" s="103">
        <v>10</v>
      </c>
      <c r="G41" s="133">
        <v>11.53416</v>
      </c>
      <c r="H41" s="133">
        <f t="shared" si="9"/>
        <v>12.687576000000002</v>
      </c>
      <c r="I41" s="133">
        <f t="shared" si="10"/>
        <v>11.53416</v>
      </c>
      <c r="J41" s="133">
        <f t="shared" si="11"/>
        <v>12.687576000000002</v>
      </c>
      <c r="K41" s="351"/>
      <c r="L41" s="106">
        <f>IFERROR(VLOOKUP(B41,'Customer Details'!$A$6:$C$13,3,FALSE),"")</f>
        <v>0</v>
      </c>
    </row>
    <row r="42" spans="1:12" s="317" customFormat="1" ht="12" customHeight="1" x14ac:dyDescent="0.25">
      <c r="A42" s="100">
        <v>1780947</v>
      </c>
      <c r="B42" s="103" t="s">
        <v>562</v>
      </c>
      <c r="C42" s="100">
        <v>1780947</v>
      </c>
      <c r="D42" s="102" t="s">
        <v>582</v>
      </c>
      <c r="E42" s="103">
        <v>10</v>
      </c>
      <c r="F42" s="103"/>
      <c r="G42" s="133">
        <v>36.699600000000004</v>
      </c>
      <c r="H42" s="133">
        <f t="shared" si="9"/>
        <v>40.369560000000007</v>
      </c>
      <c r="I42" s="133">
        <f t="shared" si="10"/>
        <v>36.699600000000004</v>
      </c>
      <c r="J42" s="133">
        <f t="shared" si="11"/>
        <v>40.369560000000007</v>
      </c>
      <c r="K42" s="351"/>
      <c r="L42" s="106">
        <f>IFERROR(VLOOKUP(B42,'Customer Details'!$A$6:$C$13,3,FALSE),"")</f>
        <v>0</v>
      </c>
    </row>
    <row r="43" spans="1:12" s="317" customFormat="1" ht="12" customHeight="1" x14ac:dyDescent="0.25">
      <c r="A43" s="100">
        <v>1780953</v>
      </c>
      <c r="B43" s="103" t="s">
        <v>562</v>
      </c>
      <c r="C43" s="100">
        <v>1780953</v>
      </c>
      <c r="D43" s="102" t="s">
        <v>583</v>
      </c>
      <c r="E43" s="103">
        <v>10</v>
      </c>
      <c r="F43" s="103"/>
      <c r="G43" s="133">
        <v>20.971200000000003</v>
      </c>
      <c r="H43" s="133">
        <f t="shared" si="9"/>
        <v>23.068320000000007</v>
      </c>
      <c r="I43" s="133">
        <f t="shared" si="10"/>
        <v>20.971200000000003</v>
      </c>
      <c r="J43" s="133">
        <f t="shared" si="11"/>
        <v>23.068320000000007</v>
      </c>
      <c r="K43" s="351"/>
      <c r="L43" s="106">
        <f>IFERROR(VLOOKUP(B43,'Customer Details'!$A$6:$C$13,3,FALSE),"")</f>
        <v>0</v>
      </c>
    </row>
    <row r="44" spans="1:12" s="317" customFormat="1" ht="12" customHeight="1" x14ac:dyDescent="0.25">
      <c r="A44" s="100">
        <v>1782321</v>
      </c>
      <c r="B44" s="103" t="s">
        <v>562</v>
      </c>
      <c r="C44" s="100">
        <v>1782321</v>
      </c>
      <c r="D44" s="102" t="s">
        <v>695</v>
      </c>
      <c r="E44" s="103">
        <v>1</v>
      </c>
      <c r="F44" s="103"/>
      <c r="G44" s="133">
        <v>28.206263999999997</v>
      </c>
      <c r="H44" s="133">
        <f t="shared" si="9"/>
        <v>31.026890399999999</v>
      </c>
      <c r="I44" s="133">
        <f t="shared" si="10"/>
        <v>28.206263999999997</v>
      </c>
      <c r="J44" s="133">
        <f t="shared" si="11"/>
        <v>31.026890399999999</v>
      </c>
      <c r="K44" s="351"/>
      <c r="L44" s="106">
        <f>IFERROR(VLOOKUP(B44,'Customer Details'!$A$6:$C$13,3,FALSE),"")</f>
        <v>0</v>
      </c>
    </row>
    <row r="45" spans="1:12" s="317" customFormat="1" ht="12" customHeight="1" x14ac:dyDescent="0.25">
      <c r="A45" s="100">
        <v>1782319</v>
      </c>
      <c r="B45" s="103" t="s">
        <v>562</v>
      </c>
      <c r="C45" s="100">
        <v>1782319</v>
      </c>
      <c r="D45" s="102" t="s">
        <v>679</v>
      </c>
      <c r="E45" s="103">
        <v>1</v>
      </c>
      <c r="F45" s="103"/>
      <c r="G45" s="133">
        <v>20.399999999999999</v>
      </c>
      <c r="H45" s="133">
        <f t="shared" si="9"/>
        <v>22.44</v>
      </c>
      <c r="I45" s="133">
        <f t="shared" si="10"/>
        <v>20.399999999999999</v>
      </c>
      <c r="J45" s="133">
        <f t="shared" si="11"/>
        <v>22.44</v>
      </c>
      <c r="K45" s="351"/>
      <c r="L45" s="106">
        <f>IFERROR(VLOOKUP(B45,'Customer Details'!$A$6:$C$13,3,FALSE),"")</f>
        <v>0</v>
      </c>
    </row>
    <row r="46" spans="1:12" ht="12" customHeight="1" x14ac:dyDescent="0.25">
      <c r="A46" s="100">
        <v>1782320</v>
      </c>
      <c r="B46" s="103" t="s">
        <v>562</v>
      </c>
      <c r="C46" s="100">
        <v>1782320</v>
      </c>
      <c r="D46" s="102" t="s">
        <v>584</v>
      </c>
      <c r="E46" s="103">
        <v>10</v>
      </c>
      <c r="G46" s="133">
        <v>28.311119999999999</v>
      </c>
      <c r="H46" s="133">
        <f t="shared" si="9"/>
        <v>31.142232</v>
      </c>
      <c r="I46" s="133">
        <f t="shared" si="10"/>
        <v>28.311119999999999</v>
      </c>
      <c r="J46" s="133">
        <f t="shared" si="11"/>
        <v>31.142232</v>
      </c>
      <c r="K46" s="351"/>
      <c r="L46" s="106">
        <f>IFERROR(VLOOKUP(B46,'Customer Details'!$A$6:$C$13,3,FALSE),"")</f>
        <v>0</v>
      </c>
    </row>
    <row r="47" spans="1:12" ht="12" customHeight="1" x14ac:dyDescent="0.25">
      <c r="A47" s="100">
        <v>1780905</v>
      </c>
      <c r="B47" s="103" t="s">
        <v>562</v>
      </c>
      <c r="C47" s="100">
        <v>1780905</v>
      </c>
      <c r="D47" s="102" t="s">
        <v>585</v>
      </c>
      <c r="E47" s="103">
        <v>20</v>
      </c>
      <c r="G47" s="133">
        <v>2.0971199999999999</v>
      </c>
      <c r="H47" s="133">
        <f t="shared" si="9"/>
        <v>2.306832</v>
      </c>
      <c r="I47" s="133">
        <f t="shared" si="10"/>
        <v>2.0971199999999999</v>
      </c>
      <c r="J47" s="133">
        <f t="shared" si="11"/>
        <v>2.306832</v>
      </c>
      <c r="K47" s="351"/>
      <c r="L47" s="106">
        <f>IFERROR(VLOOKUP(B47,'Customer Details'!$A$6:$C$13,3,FALSE),"")</f>
        <v>0</v>
      </c>
    </row>
    <row r="48" spans="1:12" ht="12" customHeight="1" x14ac:dyDescent="0.25">
      <c r="A48" s="100">
        <v>9027045</v>
      </c>
      <c r="B48" s="103" t="s">
        <v>562</v>
      </c>
      <c r="C48" s="100">
        <v>9027045</v>
      </c>
      <c r="D48" s="102" t="s">
        <v>678</v>
      </c>
      <c r="E48" s="103">
        <v>10</v>
      </c>
      <c r="G48" s="133">
        <v>10.199999999999999</v>
      </c>
      <c r="H48" s="133">
        <f t="shared" si="9"/>
        <v>11.22</v>
      </c>
      <c r="I48" s="133">
        <f t="shared" si="10"/>
        <v>10.199999999999999</v>
      </c>
      <c r="J48" s="133">
        <f t="shared" si="11"/>
        <v>11.22</v>
      </c>
      <c r="K48" s="351"/>
      <c r="L48" s="106">
        <f>IFERROR(VLOOKUP(B46,'Customer Details'!$A$6:$C$13,3,FALSE),"")</f>
        <v>0</v>
      </c>
    </row>
    <row r="49" spans="1:12" ht="12" customHeight="1" x14ac:dyDescent="0.25">
      <c r="A49" s="100">
        <v>9027179</v>
      </c>
      <c r="B49" s="103" t="s">
        <v>562</v>
      </c>
      <c r="C49" s="100">
        <v>9027179</v>
      </c>
      <c r="D49" s="102" t="s">
        <v>677</v>
      </c>
      <c r="E49" s="103">
        <v>10</v>
      </c>
      <c r="G49" s="133">
        <v>8.16</v>
      </c>
      <c r="H49" s="133">
        <f t="shared" si="9"/>
        <v>8.9760000000000009</v>
      </c>
      <c r="I49" s="133">
        <f t="shared" si="10"/>
        <v>8.16</v>
      </c>
      <c r="J49" s="133">
        <f t="shared" si="11"/>
        <v>8.9760000000000009</v>
      </c>
      <c r="K49" s="351"/>
      <c r="L49" s="106">
        <f>IFERROR(VLOOKUP(B47,'Customer Details'!$A$6:$C$13,3,FALSE),"")</f>
        <v>0</v>
      </c>
    </row>
    <row r="50" spans="1:12" s="309" customFormat="1" ht="24" customHeight="1" x14ac:dyDescent="0.25">
      <c r="A50" s="302" t="s">
        <v>614</v>
      </c>
      <c r="B50" s="303"/>
      <c r="C50" s="302" t="s">
        <v>614</v>
      </c>
      <c r="D50" s="304"/>
      <c r="E50" s="305"/>
      <c r="F50" s="305"/>
      <c r="G50" s="318"/>
      <c r="H50" s="318"/>
      <c r="I50" s="319"/>
      <c r="J50" s="318"/>
      <c r="K50" s="351"/>
      <c r="L50" s="320" t="str">
        <f>IFERROR(VLOOKUP(B50,'Customer Details'!$A$6:$C$13,3,FALSE),"")</f>
        <v/>
      </c>
    </row>
    <row r="51" spans="1:12" s="325" customFormat="1" ht="11.5" customHeight="1" x14ac:dyDescent="0.25">
      <c r="A51" s="127">
        <v>1782922</v>
      </c>
      <c r="B51" s="321" t="s">
        <v>562</v>
      </c>
      <c r="C51" s="127">
        <v>1782922</v>
      </c>
      <c r="D51" s="322" t="s">
        <v>635</v>
      </c>
      <c r="E51" s="323">
        <v>1</v>
      </c>
      <c r="F51" s="323"/>
      <c r="G51" s="324">
        <v>83.884800000000013</v>
      </c>
      <c r="H51" s="324">
        <f>G51*1.1</f>
        <v>92.273280000000028</v>
      </c>
      <c r="I51" s="133">
        <f>IFERROR(G51*(1-L51),"")</f>
        <v>83.884800000000013</v>
      </c>
      <c r="J51" s="133">
        <f>IFERROR(I51*1.1,"")</f>
        <v>92.273280000000028</v>
      </c>
      <c r="K51" s="351"/>
      <c r="L51" s="106">
        <f>IFERROR(VLOOKUP(B51,'Customer Details'!$A$6:$C$13,3,FALSE),"")</f>
        <v>0</v>
      </c>
    </row>
    <row r="52" spans="1:12" s="325" customFormat="1" ht="11.5" customHeight="1" x14ac:dyDescent="0.25">
      <c r="A52" s="127">
        <v>1782921</v>
      </c>
      <c r="B52" s="321" t="s">
        <v>562</v>
      </c>
      <c r="C52" s="127">
        <v>1782921</v>
      </c>
      <c r="D52" s="322" t="s">
        <v>615</v>
      </c>
      <c r="E52" s="323">
        <v>1</v>
      </c>
      <c r="F52" s="323"/>
      <c r="G52" s="324">
        <v>3.6699600000000001</v>
      </c>
      <c r="H52" s="324">
        <f>G52*1.1</f>
        <v>4.0369560000000009</v>
      </c>
      <c r="I52" s="133">
        <f>IFERROR(G52*(1-L52),"")</f>
        <v>3.6699600000000001</v>
      </c>
      <c r="J52" s="133">
        <f>IFERROR(I52*1.1,"")</f>
        <v>4.0369560000000009</v>
      </c>
      <c r="K52" s="351"/>
      <c r="L52" s="106">
        <f>IFERROR(VLOOKUP(B52,'Customer Details'!$A$6:$C$13,3,FALSE),"")</f>
        <v>0</v>
      </c>
    </row>
    <row r="53" spans="1:12" s="309" customFormat="1" ht="24" customHeight="1" x14ac:dyDescent="0.25">
      <c r="A53" s="302" t="s">
        <v>662</v>
      </c>
      <c r="B53" s="303"/>
      <c r="C53" s="302" t="s">
        <v>662</v>
      </c>
      <c r="D53" s="304"/>
      <c r="E53" s="305"/>
      <c r="F53" s="305"/>
      <c r="G53" s="318"/>
      <c r="H53" s="318"/>
      <c r="I53" s="318"/>
      <c r="J53" s="318"/>
      <c r="K53" s="351"/>
    </row>
    <row r="54" spans="1:12" s="325" customFormat="1" ht="11.5" customHeight="1" x14ac:dyDescent="0.25">
      <c r="A54" s="102">
        <v>9026927</v>
      </c>
      <c r="B54" s="321" t="s">
        <v>562</v>
      </c>
      <c r="C54" s="102">
        <v>9026927</v>
      </c>
      <c r="D54" s="102" t="s">
        <v>663</v>
      </c>
      <c r="E54" s="323">
        <v>1</v>
      </c>
      <c r="F54" s="323"/>
      <c r="G54" s="324">
        <v>22.287000000000003</v>
      </c>
      <c r="H54" s="324">
        <f t="shared" ref="H54:H68" si="12">G54*1.1</f>
        <v>24.515700000000006</v>
      </c>
      <c r="I54" s="133">
        <f t="shared" ref="I54:I68" si="13">IFERROR(G54*(1-L54),"")</f>
        <v>22.287000000000003</v>
      </c>
      <c r="J54" s="133">
        <f t="shared" ref="J54:J68" si="14">IFERROR(I54*1.1,"")</f>
        <v>24.515700000000006</v>
      </c>
      <c r="K54" s="351"/>
      <c r="L54" s="106">
        <f>IFERROR(VLOOKUP(B54,'Customer Details'!$A$6:$C$13,3,FALSE),"")</f>
        <v>0</v>
      </c>
    </row>
    <row r="55" spans="1:12" s="325" customFormat="1" ht="11.5" customHeight="1" x14ac:dyDescent="0.25">
      <c r="A55" s="102">
        <v>9026928</v>
      </c>
      <c r="B55" s="321" t="s">
        <v>562</v>
      </c>
      <c r="C55" s="102">
        <v>9026928</v>
      </c>
      <c r="D55" s="102" t="s">
        <v>664</v>
      </c>
      <c r="E55" s="323">
        <v>1</v>
      </c>
      <c r="F55" s="323"/>
      <c r="G55" s="324">
        <v>2.3459999999999996</v>
      </c>
      <c r="H55" s="324">
        <f t="shared" si="12"/>
        <v>2.5806</v>
      </c>
      <c r="I55" s="133">
        <f t="shared" si="13"/>
        <v>2.3459999999999996</v>
      </c>
      <c r="J55" s="133">
        <f t="shared" si="14"/>
        <v>2.5806</v>
      </c>
      <c r="K55" s="351"/>
      <c r="L55" s="106">
        <f>IFERROR(VLOOKUP(B55,'Customer Details'!$A$6:$C$13,3,FALSE),"")</f>
        <v>0</v>
      </c>
    </row>
    <row r="56" spans="1:12" s="325" customFormat="1" ht="11.5" customHeight="1" x14ac:dyDescent="0.25">
      <c r="A56" s="102">
        <v>9026929</v>
      </c>
      <c r="B56" s="321" t="s">
        <v>562</v>
      </c>
      <c r="C56" s="102">
        <v>9026929</v>
      </c>
      <c r="D56" s="102" t="s">
        <v>665</v>
      </c>
      <c r="E56" s="323">
        <v>1</v>
      </c>
      <c r="F56" s="323"/>
      <c r="G56" s="324">
        <v>3.5700000000000003</v>
      </c>
      <c r="H56" s="324">
        <f t="shared" si="12"/>
        <v>3.9270000000000005</v>
      </c>
      <c r="I56" s="133">
        <f t="shared" si="13"/>
        <v>3.5700000000000003</v>
      </c>
      <c r="J56" s="133">
        <f t="shared" si="14"/>
        <v>3.9270000000000005</v>
      </c>
      <c r="K56" s="351"/>
      <c r="L56" s="106">
        <f>IFERROR(VLOOKUP(B56,'Customer Details'!$A$6:$C$13,3,FALSE),"")</f>
        <v>0</v>
      </c>
    </row>
    <row r="57" spans="1:12" s="325" customFormat="1" ht="11.5" customHeight="1" x14ac:dyDescent="0.25">
      <c r="A57" s="102">
        <v>9026930</v>
      </c>
      <c r="B57" s="321" t="s">
        <v>562</v>
      </c>
      <c r="C57" s="102">
        <v>9026930</v>
      </c>
      <c r="D57" s="102" t="s">
        <v>666</v>
      </c>
      <c r="E57" s="323">
        <v>1</v>
      </c>
      <c r="F57" s="323"/>
      <c r="G57" s="324">
        <v>12.903</v>
      </c>
      <c r="H57" s="324">
        <f t="shared" si="12"/>
        <v>14.193300000000002</v>
      </c>
      <c r="I57" s="133">
        <f t="shared" si="13"/>
        <v>12.903</v>
      </c>
      <c r="J57" s="133">
        <f t="shared" si="14"/>
        <v>14.193300000000002</v>
      </c>
      <c r="K57" s="351"/>
      <c r="L57" s="106">
        <f>IFERROR(VLOOKUP(B57,'Customer Details'!$A$6:$C$13,3,FALSE),"")</f>
        <v>0</v>
      </c>
    </row>
    <row r="58" spans="1:12" s="325" customFormat="1" ht="11.5" customHeight="1" x14ac:dyDescent="0.25">
      <c r="A58" s="102">
        <v>9026931</v>
      </c>
      <c r="B58" s="321" t="s">
        <v>562</v>
      </c>
      <c r="C58" s="102">
        <v>9026931</v>
      </c>
      <c r="D58" s="102" t="s">
        <v>667</v>
      </c>
      <c r="E58" s="323">
        <v>1</v>
      </c>
      <c r="F58" s="323"/>
      <c r="G58" s="324">
        <v>5.8650000000000002</v>
      </c>
      <c r="H58" s="324">
        <f t="shared" si="12"/>
        <v>6.4515000000000011</v>
      </c>
      <c r="I58" s="133">
        <f t="shared" si="13"/>
        <v>5.8650000000000002</v>
      </c>
      <c r="J58" s="133">
        <f t="shared" si="14"/>
        <v>6.4515000000000011</v>
      </c>
      <c r="K58" s="351"/>
      <c r="L58" s="106">
        <f>IFERROR(VLOOKUP(B58,'Customer Details'!$A$6:$C$13,3,FALSE),"")</f>
        <v>0</v>
      </c>
    </row>
    <row r="59" spans="1:12" s="325" customFormat="1" ht="11.5" customHeight="1" x14ac:dyDescent="0.25">
      <c r="A59" s="102">
        <v>9026932</v>
      </c>
      <c r="B59" s="321" t="s">
        <v>562</v>
      </c>
      <c r="C59" s="102">
        <v>9026932</v>
      </c>
      <c r="D59" s="102" t="s">
        <v>668</v>
      </c>
      <c r="E59" s="323">
        <v>1</v>
      </c>
      <c r="F59" s="323"/>
      <c r="G59" s="324">
        <v>2.5499999999999998</v>
      </c>
      <c r="H59" s="324">
        <f t="shared" si="12"/>
        <v>2.8050000000000002</v>
      </c>
      <c r="I59" s="133">
        <f t="shared" si="13"/>
        <v>2.5499999999999998</v>
      </c>
      <c r="J59" s="133">
        <f t="shared" si="14"/>
        <v>2.8050000000000002</v>
      </c>
      <c r="K59" s="351"/>
      <c r="L59" s="106">
        <f>IFERROR(VLOOKUP(B59,'Customer Details'!$A$6:$C$13,3,FALSE),"")</f>
        <v>0</v>
      </c>
    </row>
    <row r="60" spans="1:12" s="325" customFormat="1" ht="11.5" customHeight="1" x14ac:dyDescent="0.25">
      <c r="A60" s="102">
        <v>9026933</v>
      </c>
      <c r="B60" s="321" t="s">
        <v>562</v>
      </c>
      <c r="C60" s="102">
        <v>9026933</v>
      </c>
      <c r="D60" s="102" t="s">
        <v>669</v>
      </c>
      <c r="E60" s="323">
        <v>1</v>
      </c>
      <c r="F60" s="323"/>
      <c r="G60" s="324">
        <v>29.324999999999999</v>
      </c>
      <c r="H60" s="324">
        <f t="shared" si="12"/>
        <v>32.2575</v>
      </c>
      <c r="I60" s="133">
        <f t="shared" si="13"/>
        <v>29.324999999999999</v>
      </c>
      <c r="J60" s="133">
        <f t="shared" si="14"/>
        <v>32.2575</v>
      </c>
      <c r="K60" s="351"/>
      <c r="L60" s="106">
        <f>IFERROR(VLOOKUP(B60,'Customer Details'!$A$6:$C$13,3,FALSE),"")</f>
        <v>0</v>
      </c>
    </row>
    <row r="61" spans="1:12" s="325" customFormat="1" ht="11.5" customHeight="1" x14ac:dyDescent="0.25">
      <c r="A61" s="102">
        <v>9026934</v>
      </c>
      <c r="B61" s="321" t="s">
        <v>562</v>
      </c>
      <c r="C61" s="102">
        <v>9026934</v>
      </c>
      <c r="D61" s="102" t="s">
        <v>690</v>
      </c>
      <c r="E61" s="323">
        <v>500</v>
      </c>
      <c r="F61" s="323" t="s">
        <v>540</v>
      </c>
      <c r="G61" s="324">
        <v>3.0090000000000003</v>
      </c>
      <c r="H61" s="324">
        <f t="shared" si="12"/>
        <v>3.3099000000000007</v>
      </c>
      <c r="I61" s="133">
        <f t="shared" si="13"/>
        <v>3.0090000000000003</v>
      </c>
      <c r="J61" s="133">
        <f t="shared" si="14"/>
        <v>3.3099000000000007</v>
      </c>
      <c r="K61" s="351"/>
      <c r="L61" s="106">
        <f>IFERROR(VLOOKUP(B61,'Customer Details'!$A$6:$C$13,3,FALSE),"")</f>
        <v>0</v>
      </c>
    </row>
    <row r="62" spans="1:12" s="325" customFormat="1" ht="11.5" customHeight="1" x14ac:dyDescent="0.25">
      <c r="A62" s="102">
        <v>9026935</v>
      </c>
      <c r="B62" s="321" t="s">
        <v>562</v>
      </c>
      <c r="C62" s="102">
        <v>9026935</v>
      </c>
      <c r="D62" s="102" t="s">
        <v>670</v>
      </c>
      <c r="E62" s="323">
        <v>1</v>
      </c>
      <c r="F62" s="323" t="s">
        <v>540</v>
      </c>
      <c r="G62" s="324">
        <v>33.660000000000004</v>
      </c>
      <c r="H62" s="324">
        <f t="shared" si="12"/>
        <v>37.02600000000001</v>
      </c>
      <c r="I62" s="133">
        <f t="shared" si="13"/>
        <v>33.660000000000004</v>
      </c>
      <c r="J62" s="133">
        <f t="shared" si="14"/>
        <v>37.02600000000001</v>
      </c>
      <c r="K62" s="351"/>
      <c r="L62" s="106">
        <f>IFERROR(VLOOKUP(B62,'Customer Details'!$A$6:$C$13,3,FALSE),"")</f>
        <v>0</v>
      </c>
    </row>
    <row r="63" spans="1:12" s="325" customFormat="1" ht="11.5" customHeight="1" x14ac:dyDescent="0.25">
      <c r="A63" s="102">
        <v>9026936</v>
      </c>
      <c r="B63" s="321" t="s">
        <v>562</v>
      </c>
      <c r="C63" s="102">
        <v>9026936</v>
      </c>
      <c r="D63" s="102" t="s">
        <v>671</v>
      </c>
      <c r="E63" s="323">
        <v>1</v>
      </c>
      <c r="F63" s="323"/>
      <c r="G63" s="324">
        <v>12.903</v>
      </c>
      <c r="H63" s="324">
        <f t="shared" si="12"/>
        <v>14.193300000000002</v>
      </c>
      <c r="I63" s="133">
        <f t="shared" si="13"/>
        <v>12.903</v>
      </c>
      <c r="J63" s="133">
        <f t="shared" si="14"/>
        <v>14.193300000000002</v>
      </c>
      <c r="K63" s="351"/>
      <c r="L63" s="106">
        <f>IFERROR(VLOOKUP(B63,'Customer Details'!$A$6:$C$13,3,FALSE),"")</f>
        <v>0</v>
      </c>
    </row>
    <row r="64" spans="1:12" s="325" customFormat="1" ht="11.5" customHeight="1" x14ac:dyDescent="0.25">
      <c r="A64" s="102">
        <v>9026937</v>
      </c>
      <c r="B64" s="321" t="s">
        <v>562</v>
      </c>
      <c r="C64" s="102">
        <v>9026937</v>
      </c>
      <c r="D64" s="102" t="s">
        <v>672</v>
      </c>
      <c r="E64" s="323">
        <v>1</v>
      </c>
      <c r="F64" s="323"/>
      <c r="G64" s="324">
        <v>40.392000000000003</v>
      </c>
      <c r="H64" s="324">
        <f t="shared" si="12"/>
        <v>44.431200000000004</v>
      </c>
      <c r="I64" s="133">
        <f t="shared" si="13"/>
        <v>40.392000000000003</v>
      </c>
      <c r="J64" s="133">
        <f t="shared" si="14"/>
        <v>44.431200000000004</v>
      </c>
      <c r="K64" s="351"/>
      <c r="L64" s="106">
        <f>IFERROR(VLOOKUP(B64,'Customer Details'!$A$6:$C$13,3,FALSE),"")</f>
        <v>0</v>
      </c>
    </row>
    <row r="65" spans="1:12" s="325" customFormat="1" ht="11.5" customHeight="1" x14ac:dyDescent="0.25">
      <c r="A65" s="102">
        <v>9026938</v>
      </c>
      <c r="B65" s="321" t="s">
        <v>562</v>
      </c>
      <c r="C65" s="102">
        <v>9026938</v>
      </c>
      <c r="D65" s="102" t="s">
        <v>673</v>
      </c>
      <c r="E65" s="323">
        <v>500</v>
      </c>
      <c r="F65" s="323" t="s">
        <v>540</v>
      </c>
      <c r="G65" s="324">
        <v>3.0090000000000003</v>
      </c>
      <c r="H65" s="324">
        <f t="shared" si="12"/>
        <v>3.3099000000000007</v>
      </c>
      <c r="I65" s="133">
        <f t="shared" si="13"/>
        <v>3.0090000000000003</v>
      </c>
      <c r="J65" s="133">
        <f t="shared" si="14"/>
        <v>3.3099000000000007</v>
      </c>
      <c r="K65" s="351"/>
      <c r="L65" s="106">
        <f>IFERROR(VLOOKUP(B65,'Customer Details'!$A$6:$C$13,3,FALSE),"")</f>
        <v>0</v>
      </c>
    </row>
    <row r="66" spans="1:12" s="325" customFormat="1" ht="11.5" customHeight="1" x14ac:dyDescent="0.25">
      <c r="A66" s="102">
        <v>9026939</v>
      </c>
      <c r="B66" s="321" t="s">
        <v>562</v>
      </c>
      <c r="C66" s="102">
        <v>9026939</v>
      </c>
      <c r="D66" s="102" t="s">
        <v>674</v>
      </c>
      <c r="E66" s="323">
        <v>500</v>
      </c>
      <c r="F66" s="323" t="s">
        <v>540</v>
      </c>
      <c r="G66" s="324">
        <v>2.8050000000000002</v>
      </c>
      <c r="H66" s="324">
        <f t="shared" si="12"/>
        <v>3.0855000000000006</v>
      </c>
      <c r="I66" s="133">
        <f t="shared" si="13"/>
        <v>2.8050000000000002</v>
      </c>
      <c r="J66" s="133">
        <f t="shared" si="14"/>
        <v>3.0855000000000006</v>
      </c>
      <c r="K66" s="351"/>
      <c r="L66" s="106">
        <f>IFERROR(VLOOKUP(B66,'Customer Details'!$A$6:$C$13,3,FALSE),"")</f>
        <v>0</v>
      </c>
    </row>
    <row r="67" spans="1:12" s="325" customFormat="1" ht="11.5" customHeight="1" x14ac:dyDescent="0.25">
      <c r="A67" s="102">
        <v>9026940</v>
      </c>
      <c r="B67" s="321" t="s">
        <v>562</v>
      </c>
      <c r="C67" s="102">
        <v>9026940</v>
      </c>
      <c r="D67" s="102" t="s">
        <v>675</v>
      </c>
      <c r="E67" s="323">
        <v>1</v>
      </c>
      <c r="F67" s="323" t="s">
        <v>540</v>
      </c>
      <c r="G67" s="324">
        <v>2.3459999999999996</v>
      </c>
      <c r="H67" s="324">
        <f t="shared" si="12"/>
        <v>2.5806</v>
      </c>
      <c r="I67" s="133">
        <f t="shared" si="13"/>
        <v>2.3459999999999996</v>
      </c>
      <c r="J67" s="133">
        <f t="shared" si="14"/>
        <v>2.5806</v>
      </c>
      <c r="K67" s="351"/>
      <c r="L67" s="106">
        <f>IFERROR(VLOOKUP(B67,'Customer Details'!$A$6:$C$13,3,FALSE),"")</f>
        <v>0</v>
      </c>
    </row>
    <row r="68" spans="1:12" s="325" customFormat="1" ht="11.5" customHeight="1" x14ac:dyDescent="0.25">
      <c r="A68" s="102">
        <v>9026941</v>
      </c>
      <c r="B68" s="321" t="s">
        <v>562</v>
      </c>
      <c r="C68" s="102">
        <v>9026941</v>
      </c>
      <c r="D68" s="102" t="s">
        <v>676</v>
      </c>
      <c r="E68" s="323">
        <v>1</v>
      </c>
      <c r="F68" s="323" t="s">
        <v>540</v>
      </c>
      <c r="G68" s="324">
        <v>2.2440000000000002</v>
      </c>
      <c r="H68" s="324">
        <f t="shared" si="12"/>
        <v>2.4684000000000004</v>
      </c>
      <c r="I68" s="133">
        <f t="shared" si="13"/>
        <v>2.2440000000000002</v>
      </c>
      <c r="J68" s="133">
        <f t="shared" si="14"/>
        <v>2.4684000000000004</v>
      </c>
      <c r="K68" s="351"/>
      <c r="L68" s="106">
        <f>IFERROR(VLOOKUP(B68,'Customer Details'!$A$6:$C$13,3,FALSE),"")</f>
        <v>0</v>
      </c>
    </row>
    <row r="69" spans="1:12" s="309" customFormat="1" ht="24" customHeight="1" x14ac:dyDescent="0.25">
      <c r="A69" s="302" t="s">
        <v>586</v>
      </c>
      <c r="B69" s="303"/>
      <c r="C69" s="302" t="s">
        <v>586</v>
      </c>
      <c r="D69" s="304"/>
      <c r="E69" s="305"/>
      <c r="F69" s="305"/>
      <c r="G69" s="318"/>
      <c r="H69" s="318"/>
      <c r="I69" s="319"/>
      <c r="J69" s="318"/>
      <c r="K69" s="351"/>
      <c r="L69" s="320" t="str">
        <f>IFERROR(VLOOKUP(B69,'Customer Details'!$A$6:$C$13,3,FALSE),"")</f>
        <v/>
      </c>
    </row>
    <row r="70" spans="1:12" s="317" customFormat="1" x14ac:dyDescent="0.25">
      <c r="A70" s="100">
        <v>1780906</v>
      </c>
      <c r="B70" s="103" t="s">
        <v>562</v>
      </c>
      <c r="C70" s="100">
        <v>1780906</v>
      </c>
      <c r="D70" s="102" t="s">
        <v>587</v>
      </c>
      <c r="E70" s="103">
        <v>100</v>
      </c>
      <c r="F70" s="103"/>
      <c r="G70" s="133">
        <v>3.14568</v>
      </c>
      <c r="H70" s="133">
        <f>G70*1.1</f>
        <v>3.4602480000000004</v>
      </c>
      <c r="I70" s="133">
        <f>IFERROR(G70*(1-L70),"")</f>
        <v>3.14568</v>
      </c>
      <c r="J70" s="133">
        <f>IFERROR(I70*1.1,"")</f>
        <v>3.4602480000000004</v>
      </c>
      <c r="K70" s="351"/>
      <c r="L70" s="106">
        <f>IFERROR(VLOOKUP(B70,'Customer Details'!$A$6:$C$13,3,FALSE),"")</f>
        <v>0</v>
      </c>
    </row>
    <row r="71" spans="1:12" s="317" customFormat="1" ht="12" customHeight="1" x14ac:dyDescent="0.25">
      <c r="A71" s="100">
        <v>1780907</v>
      </c>
      <c r="B71" s="103" t="s">
        <v>562</v>
      </c>
      <c r="C71" s="100">
        <v>1780907</v>
      </c>
      <c r="D71" s="102" t="s">
        <v>588</v>
      </c>
      <c r="E71" s="103">
        <v>100</v>
      </c>
      <c r="F71" s="103"/>
      <c r="G71" s="133">
        <v>5.2428000000000008</v>
      </c>
      <c r="H71" s="133">
        <f>G71*1.1</f>
        <v>5.7670800000000018</v>
      </c>
      <c r="I71" s="133">
        <f>IFERROR(G71*(1-L71),"")</f>
        <v>5.2428000000000008</v>
      </c>
      <c r="J71" s="133">
        <f>IFERROR(I71*1.1,"")</f>
        <v>5.7670800000000018</v>
      </c>
      <c r="K71" s="351"/>
      <c r="L71" s="106">
        <f>IFERROR(VLOOKUP(B71,'Customer Details'!$A$6:$C$13,3,FALSE),"")</f>
        <v>0</v>
      </c>
    </row>
    <row r="72" spans="1:12" ht="12" customHeight="1" x14ac:dyDescent="0.25">
      <c r="A72" s="100">
        <v>1780909</v>
      </c>
      <c r="B72" s="103" t="s">
        <v>562</v>
      </c>
      <c r="C72" s="100">
        <v>1780909</v>
      </c>
      <c r="D72" s="102" t="s">
        <v>589</v>
      </c>
      <c r="E72" s="103">
        <v>50</v>
      </c>
      <c r="G72" s="133">
        <v>11.53416</v>
      </c>
      <c r="H72" s="133">
        <f>G72*1.1</f>
        <v>12.687576000000002</v>
      </c>
      <c r="I72" s="133">
        <f>IFERROR(G72*(1-L72),"")</f>
        <v>11.53416</v>
      </c>
      <c r="J72" s="133">
        <f>IFERROR(I72*1.1,"")</f>
        <v>12.687576000000002</v>
      </c>
      <c r="K72" s="351"/>
      <c r="L72" s="106">
        <f>IFERROR(VLOOKUP(B72,'Customer Details'!$A$6:$C$13,3,FALSE),"")</f>
        <v>0</v>
      </c>
    </row>
    <row r="73" spans="1:12" ht="12" customHeight="1" x14ac:dyDescent="0.25">
      <c r="A73" s="100">
        <v>1780910</v>
      </c>
      <c r="B73" s="103" t="s">
        <v>562</v>
      </c>
      <c r="C73" s="100">
        <v>1780910</v>
      </c>
      <c r="D73" s="102" t="s">
        <v>590</v>
      </c>
      <c r="E73" s="103">
        <v>50</v>
      </c>
      <c r="G73" s="133">
        <v>14.67984</v>
      </c>
      <c r="H73" s="133">
        <f>G73*1.1</f>
        <v>16.147824000000004</v>
      </c>
      <c r="I73" s="133">
        <f>IFERROR(G73*(1-L73),"")</f>
        <v>14.67984</v>
      </c>
      <c r="J73" s="133">
        <f>IFERROR(I73*1.1,"")</f>
        <v>16.147824000000004</v>
      </c>
      <c r="K73" s="351"/>
      <c r="L73" s="106">
        <f>IFERROR(VLOOKUP(B73,'Customer Details'!$A$6:$C$13,3,FALSE),"")</f>
        <v>0</v>
      </c>
    </row>
    <row r="74" spans="1:12" s="317" customFormat="1" ht="12" customHeight="1" x14ac:dyDescent="0.25">
      <c r="A74" s="100">
        <v>1782789</v>
      </c>
      <c r="B74" s="103" t="s">
        <v>562</v>
      </c>
      <c r="C74" s="100">
        <v>1782789</v>
      </c>
      <c r="D74" s="102" t="s">
        <v>591</v>
      </c>
      <c r="E74" s="103">
        <v>100</v>
      </c>
      <c r="F74" s="103"/>
      <c r="G74" s="133">
        <v>1.0485599999999999</v>
      </c>
      <c r="H74" s="133">
        <f>G74*1.1</f>
        <v>1.153416</v>
      </c>
      <c r="I74" s="133">
        <f>IFERROR(G74*(1-L74),"")</f>
        <v>1.0485599999999999</v>
      </c>
      <c r="J74" s="133">
        <f>IFERROR(I74*1.1,"")</f>
        <v>1.153416</v>
      </c>
      <c r="K74" s="351"/>
      <c r="L74" s="106">
        <f>IFERROR(VLOOKUP(B74,'Customer Details'!$A$6:$C$13,3,FALSE),"")</f>
        <v>0</v>
      </c>
    </row>
    <row r="75" spans="1:12" s="309" customFormat="1" ht="24" customHeight="1" x14ac:dyDescent="0.25">
      <c r="A75" s="302" t="s">
        <v>592</v>
      </c>
      <c r="B75" s="303"/>
      <c r="C75" s="302" t="s">
        <v>592</v>
      </c>
      <c r="D75" s="304"/>
      <c r="E75" s="305"/>
      <c r="F75" s="305"/>
      <c r="G75" s="306"/>
      <c r="H75" s="306"/>
      <c r="I75" s="307"/>
      <c r="J75" s="306"/>
      <c r="K75" s="351"/>
      <c r="L75" s="308"/>
    </row>
    <row r="76" spans="1:12" ht="12" customHeight="1" x14ac:dyDescent="0.25">
      <c r="A76" s="100">
        <v>1780908</v>
      </c>
      <c r="B76" s="103" t="s">
        <v>562</v>
      </c>
      <c r="C76" s="100">
        <v>1780908</v>
      </c>
      <c r="D76" s="102" t="s">
        <v>593</v>
      </c>
      <c r="E76" s="103">
        <v>10</v>
      </c>
      <c r="G76" s="133">
        <v>26.213999999999999</v>
      </c>
      <c r="H76" s="133">
        <f t="shared" ref="H76:H81" si="15">G76*1.1</f>
        <v>28.8354</v>
      </c>
      <c r="I76" s="133">
        <f t="shared" ref="I76:I81" si="16">IFERROR(G76*(1-L76),"")</f>
        <v>26.213999999999999</v>
      </c>
      <c r="J76" s="133">
        <f t="shared" ref="J76:J83" si="17">IFERROR(I76*1.1,"")</f>
        <v>28.8354</v>
      </c>
      <c r="K76" s="351"/>
      <c r="L76" s="106">
        <f>IFERROR(VLOOKUP(B76,'Customer Details'!$A$6:$C$13,3,FALSE),"")</f>
        <v>0</v>
      </c>
    </row>
    <row r="77" spans="1:12" ht="12" customHeight="1" x14ac:dyDescent="0.25">
      <c r="A77" s="100">
        <v>1780898</v>
      </c>
      <c r="B77" s="103" t="s">
        <v>562</v>
      </c>
      <c r="C77" s="100">
        <v>1780898</v>
      </c>
      <c r="D77" s="102" t="s">
        <v>594</v>
      </c>
      <c r="E77" s="103">
        <v>10</v>
      </c>
      <c r="G77" s="133">
        <v>5.2428000000000008</v>
      </c>
      <c r="H77" s="133">
        <f t="shared" si="15"/>
        <v>5.7670800000000018</v>
      </c>
      <c r="I77" s="133">
        <f t="shared" si="16"/>
        <v>5.2428000000000008</v>
      </c>
      <c r="J77" s="133">
        <f t="shared" si="17"/>
        <v>5.7670800000000018</v>
      </c>
      <c r="K77" s="351"/>
      <c r="L77" s="106">
        <f>IFERROR(VLOOKUP(B77,'Customer Details'!$A$6:$C$13,3,FALSE),"")</f>
        <v>0</v>
      </c>
    </row>
    <row r="78" spans="1:12" ht="12" customHeight="1" x14ac:dyDescent="0.25">
      <c r="A78" s="100">
        <v>1782106</v>
      </c>
      <c r="B78" s="103" t="s">
        <v>562</v>
      </c>
      <c r="C78" s="100">
        <v>1782106</v>
      </c>
      <c r="D78" s="102" t="s">
        <v>595</v>
      </c>
      <c r="E78" s="103">
        <v>1</v>
      </c>
      <c r="G78" s="133">
        <v>15.728400000000001</v>
      </c>
      <c r="H78" s="133">
        <f t="shared" si="15"/>
        <v>17.301240000000004</v>
      </c>
      <c r="I78" s="133">
        <f t="shared" si="16"/>
        <v>15.728400000000001</v>
      </c>
      <c r="J78" s="133">
        <f t="shared" si="17"/>
        <v>17.301240000000004</v>
      </c>
      <c r="K78" s="351"/>
      <c r="L78" s="106">
        <f>IFERROR(VLOOKUP(B78,'Customer Details'!$A$6:$C$13,3,FALSE),"")</f>
        <v>0</v>
      </c>
    </row>
    <row r="79" spans="1:12" ht="12" customHeight="1" x14ac:dyDescent="0.25">
      <c r="A79" s="100">
        <v>1780954</v>
      </c>
      <c r="B79" s="103" t="s">
        <v>562</v>
      </c>
      <c r="C79" s="100">
        <v>1780954</v>
      </c>
      <c r="D79" s="102" t="s">
        <v>596</v>
      </c>
      <c r="E79" s="103">
        <v>10</v>
      </c>
      <c r="G79" s="133">
        <v>3.14568</v>
      </c>
      <c r="H79" s="133">
        <f t="shared" si="15"/>
        <v>3.4602480000000004</v>
      </c>
      <c r="I79" s="133">
        <f t="shared" si="16"/>
        <v>3.14568</v>
      </c>
      <c r="J79" s="133">
        <f t="shared" si="17"/>
        <v>3.4602480000000004</v>
      </c>
      <c r="K79" s="351"/>
      <c r="L79" s="106">
        <f>IFERROR(VLOOKUP(B79,'Customer Details'!$A$6:$C$13,3,FALSE),"")</f>
        <v>0</v>
      </c>
    </row>
    <row r="80" spans="1:12" s="135" customFormat="1" ht="12" customHeight="1" x14ac:dyDescent="0.25">
      <c r="A80" s="206">
        <v>9015443</v>
      </c>
      <c r="B80" s="183" t="s">
        <v>562</v>
      </c>
      <c r="C80" s="206">
        <v>9015443</v>
      </c>
      <c r="D80" s="102" t="s">
        <v>597</v>
      </c>
      <c r="E80" s="103">
        <v>1</v>
      </c>
      <c r="F80" s="103"/>
      <c r="G80" s="133">
        <v>18.874080000000003</v>
      </c>
      <c r="H80" s="133">
        <f t="shared" si="15"/>
        <v>20.761488000000003</v>
      </c>
      <c r="I80" s="133">
        <f t="shared" si="16"/>
        <v>18.874080000000003</v>
      </c>
      <c r="J80" s="133">
        <f t="shared" si="17"/>
        <v>20.761488000000003</v>
      </c>
      <c r="K80" s="351"/>
      <c r="L80" s="326">
        <f>IFERROR(VLOOKUP(B80,'Customer Details'!$A$6:$C$13,3,FALSE),"")</f>
        <v>0</v>
      </c>
    </row>
    <row r="81" spans="1:12" ht="12" customHeight="1" x14ac:dyDescent="0.25">
      <c r="A81" s="100">
        <v>9014599</v>
      </c>
      <c r="B81" s="103" t="s">
        <v>444</v>
      </c>
      <c r="C81" s="100">
        <v>9014599</v>
      </c>
      <c r="D81" s="102" t="s">
        <v>598</v>
      </c>
      <c r="E81" s="103">
        <v>1</v>
      </c>
      <c r="G81" s="133">
        <v>28.311119999999999</v>
      </c>
      <c r="H81" s="133">
        <f t="shared" si="15"/>
        <v>31.142232</v>
      </c>
      <c r="I81" s="133">
        <f t="shared" si="16"/>
        <v>28.311119999999999</v>
      </c>
      <c r="J81" s="133">
        <f t="shared" si="17"/>
        <v>31.142232</v>
      </c>
      <c r="K81" s="351"/>
      <c r="L81" s="326">
        <f>IFERROR(VLOOKUP(B81,'Customer Details'!$A$6:$C$13,3,FALSE),"")</f>
        <v>0</v>
      </c>
    </row>
    <row r="82" spans="1:12" s="309" customFormat="1" ht="24" customHeight="1" x14ac:dyDescent="0.25">
      <c r="A82" s="302" t="s">
        <v>602</v>
      </c>
      <c r="B82" s="303"/>
      <c r="C82" s="302" t="s">
        <v>602</v>
      </c>
      <c r="D82" s="304"/>
      <c r="E82" s="305"/>
      <c r="F82" s="305"/>
      <c r="G82" s="306"/>
      <c r="H82" s="306"/>
      <c r="I82" s="307"/>
      <c r="J82" s="306"/>
      <c r="K82" s="351"/>
      <c r="L82" s="308"/>
    </row>
    <row r="83" spans="1:12" ht="12" customHeight="1" x14ac:dyDescent="0.25">
      <c r="A83" s="100">
        <v>1870275</v>
      </c>
      <c r="B83" s="103" t="s">
        <v>562</v>
      </c>
      <c r="C83" s="100">
        <v>1870275</v>
      </c>
      <c r="D83" s="102" t="s">
        <v>606</v>
      </c>
      <c r="E83" s="103">
        <v>1</v>
      </c>
      <c r="G83" s="133">
        <v>178.2552</v>
      </c>
      <c r="H83" s="133">
        <f>G83*1.1</f>
        <v>196.08072000000001</v>
      </c>
      <c r="I83" s="133">
        <f>IFERROR(G83*(1-L83),"")</f>
        <v>178.2552</v>
      </c>
      <c r="J83" s="133">
        <f t="shared" si="17"/>
        <v>196.08072000000001</v>
      </c>
      <c r="K83" s="351"/>
      <c r="L83" s="106">
        <f>IFERROR(VLOOKUP(B83,'Customer Details'!$A$6:$C$13,3,FALSE),"")</f>
        <v>0</v>
      </c>
    </row>
    <row r="86" spans="1:12" ht="17.5" x14ac:dyDescent="0.35">
      <c r="B86" s="159" t="s">
        <v>484</v>
      </c>
      <c r="G86" s="170"/>
      <c r="H86" s="104"/>
      <c r="I86" s="104"/>
      <c r="J86" s="104"/>
      <c r="K86" s="105"/>
    </row>
    <row r="87" spans="1:12" ht="17.5" x14ac:dyDescent="0.35">
      <c r="B87" s="160" t="s">
        <v>8</v>
      </c>
      <c r="G87" s="170"/>
      <c r="H87" s="104"/>
      <c r="I87" s="104"/>
      <c r="J87" s="104"/>
      <c r="K87" s="105"/>
    </row>
    <row r="88" spans="1:12" ht="17.5" x14ac:dyDescent="0.35">
      <c r="B88" s="101"/>
      <c r="G88" s="170"/>
      <c r="H88" s="104"/>
      <c r="I88" s="104"/>
      <c r="J88" s="104"/>
      <c r="K88" s="105"/>
    </row>
    <row r="89" spans="1:12" ht="17.5" x14ac:dyDescent="0.35">
      <c r="A89" s="101"/>
      <c r="B89" s="334" t="s">
        <v>547</v>
      </c>
      <c r="C89" s="334"/>
      <c r="D89" s="334"/>
      <c r="G89" s="170"/>
      <c r="H89" s="104"/>
      <c r="I89" s="104"/>
      <c r="J89" s="104"/>
      <c r="K89" s="105"/>
    </row>
    <row r="90" spans="1:12" s="103" customFormat="1" x14ac:dyDescent="0.25">
      <c r="B90" s="334" t="s">
        <v>548</v>
      </c>
      <c r="C90" s="334"/>
      <c r="D90" s="334"/>
      <c r="E90" s="334"/>
      <c r="F90" s="334"/>
      <c r="G90" s="334"/>
      <c r="H90" s="334"/>
      <c r="I90" s="334"/>
      <c r="J90" s="334"/>
      <c r="K90" s="334"/>
      <c r="L90" s="106"/>
    </row>
  </sheetData>
  <sheetProtection algorithmName="SHA-512" hashValue="aWidX0z1m64nXFIehdrKHRnEE3SydL4nZIpuYSBWdeTqML6wIBrn0/as1rCVUIOZe2ogXu/dJnDkmpYSpLQ+7Q==" saltValue="w99fkifIROp934cqy/Ix0g==" spinCount="100000" sheet="1" formatCells="0" autoFilter="0"/>
  <autoFilter ref="B3:L83" xr:uid="{00000000-0009-0000-0000-000005000000}"/>
  <mergeCells count="3">
    <mergeCell ref="B89:D89"/>
    <mergeCell ref="B90:K90"/>
    <mergeCell ref="K4:K83"/>
  </mergeCells>
  <pageMargins left="0.70866141732283472" right="0.70866141732283472" top="0.19685039370078741" bottom="0.74803149606299213" header="0.31496062992125984" footer="0.31496062992125984"/>
  <pageSetup paperSize="9" scale="67" fitToHeight="16" orientation="landscape" r:id="rId1"/>
  <headerFooter alignWithMargins="0">
    <oddFooter>Page &amp;P&amp;R&amp;F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B7"/>
  <sheetViews>
    <sheetView showGridLines="0" zoomScale="30" zoomScaleNormal="30" workbookViewId="0">
      <selection activeCell="AJ129" sqref="AJ129"/>
    </sheetView>
  </sheetViews>
  <sheetFormatPr defaultColWidth="8.81640625" defaultRowHeight="12.5" x14ac:dyDescent="0.25"/>
  <cols>
    <col min="1" max="1" width="69.453125" customWidth="1"/>
  </cols>
  <sheetData>
    <row r="1" spans="2:2" ht="80.150000000000006" customHeight="1" x14ac:dyDescent="0.25"/>
    <row r="7" spans="2:2" ht="25" x14ac:dyDescent="0.5">
      <c r="B7" s="9"/>
    </row>
  </sheetData>
  <sheetProtection algorithmName="SHA-512" hashValue="e1r4asGeMpzNPKooKizeSVosaKd4ngehzpYLtoytqFNZzOC4Y1XDSY/rUZUUqMg0iJWApkHg3qdZ90XPIusCoA==" saltValue="mhe2AX+bynf7ua8YiYLS+g==" spinCount="100000" sheet="1" objects="1" scenarios="1"/>
  <pageMargins left="0.7" right="0.7" top="0.75" bottom="0.75" header="0.3" footer="0.3"/>
  <pageSetup scale="2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3300"/>
  </sheetPr>
  <dimension ref="A1:W548"/>
  <sheetViews>
    <sheetView topLeftCell="B102" zoomScaleNormal="100" workbookViewId="0">
      <selection activeCell="O128" sqref="O128"/>
    </sheetView>
  </sheetViews>
  <sheetFormatPr defaultRowHeight="12.5" x14ac:dyDescent="0.25"/>
  <cols>
    <col min="1" max="1" width="58.6328125" style="2" customWidth="1"/>
    <col min="2" max="2" width="11" style="3" customWidth="1"/>
    <col min="3" max="3" width="52.08984375" style="3" bestFit="1" customWidth="1"/>
    <col min="4" max="4" width="17.26953125" style="5" customWidth="1"/>
    <col min="5" max="5" width="11.453125" style="24" customWidth="1"/>
    <col min="6" max="6" width="11.1796875" customWidth="1"/>
    <col min="7" max="7" width="11.08984375" customWidth="1"/>
    <col min="8" max="8" width="11.7265625" customWidth="1"/>
    <col min="9" max="9" width="13.36328125" style="1" customWidth="1"/>
    <col min="12" max="12" width="10.453125" style="63" bestFit="1" customWidth="1"/>
    <col min="13" max="14" width="8.7265625" style="63"/>
    <col min="15" max="15" width="29.90625" style="63" customWidth="1"/>
    <col min="16" max="17" width="8.7265625" style="63"/>
  </cols>
  <sheetData>
    <row r="1" spans="1:23" s="22" customFormat="1" ht="31.5" x14ac:dyDescent="0.25">
      <c r="A1" s="21" t="s">
        <v>376</v>
      </c>
      <c r="B1" s="21" t="s">
        <v>375</v>
      </c>
      <c r="C1" s="21" t="s">
        <v>699</v>
      </c>
      <c r="D1" s="21" t="s">
        <v>789</v>
      </c>
      <c r="E1" s="23" t="s">
        <v>660</v>
      </c>
      <c r="F1" s="6" t="s">
        <v>661</v>
      </c>
      <c r="G1" s="6" t="s">
        <v>714</v>
      </c>
      <c r="H1" s="6" t="s">
        <v>715</v>
      </c>
      <c r="I1" s="21" t="s">
        <v>387</v>
      </c>
      <c r="L1" s="56" t="s">
        <v>743</v>
      </c>
      <c r="M1" s="56"/>
      <c r="N1" s="56"/>
      <c r="O1" s="56"/>
      <c r="P1" s="56"/>
      <c r="Q1" s="56"/>
    </row>
    <row r="2" spans="1:23" ht="20" x14ac:dyDescent="0.25">
      <c r="A2" s="27" t="s">
        <v>120</v>
      </c>
      <c r="B2" s="25">
        <v>1000030</v>
      </c>
      <c r="C2" s="26" t="s">
        <v>297</v>
      </c>
      <c r="D2" s="68">
        <v>1</v>
      </c>
      <c r="E2" s="28">
        <f>VLOOKUP($B2,Motors!A:L,7,0)</f>
        <v>244.31448</v>
      </c>
      <c r="F2" s="28">
        <f>VLOOKUP($B2,Motors!A:M,8,0)</f>
        <v>268.74592800000005</v>
      </c>
      <c r="G2" s="28">
        <f>VLOOKUP($B2,Motors!A:N,9,0)</f>
        <v>244.31448</v>
      </c>
      <c r="H2" s="28">
        <f>VLOOKUP($B2,Motors!A:O,10,0)</f>
        <v>268.74592800000005</v>
      </c>
      <c r="I2" s="51" t="s">
        <v>781</v>
      </c>
      <c r="L2" s="57" t="s">
        <v>781</v>
      </c>
      <c r="M2" s="57" t="s">
        <v>780</v>
      </c>
      <c r="N2" s="58" t="s">
        <v>779</v>
      </c>
      <c r="O2" s="58" t="s">
        <v>363</v>
      </c>
      <c r="P2" s="58" t="s">
        <v>364</v>
      </c>
      <c r="Q2" s="58" t="s">
        <v>563</v>
      </c>
    </row>
    <row r="3" spans="1:23" ht="13" x14ac:dyDescent="0.25">
      <c r="A3" s="27" t="s">
        <v>221</v>
      </c>
      <c r="B3" s="25">
        <v>1000032</v>
      </c>
      <c r="C3" s="26" t="s">
        <v>44</v>
      </c>
      <c r="D3" s="68">
        <v>1</v>
      </c>
      <c r="E3" s="28">
        <f>VLOOKUP($B3,Motors!A:L,7,0)</f>
        <v>287.30544000000003</v>
      </c>
      <c r="F3" s="28">
        <f>VLOOKUP($B3,Motors!A:M,8,0)</f>
        <v>316.03598400000004</v>
      </c>
      <c r="G3" s="28">
        <f>VLOOKUP($B3,Motors!A:N,9,0)</f>
        <v>287.30544000000003</v>
      </c>
      <c r="H3" s="28">
        <f>VLOOKUP($B3,Motors!A:O,10,0)</f>
        <v>316.03598400000004</v>
      </c>
      <c r="I3" s="51" t="s">
        <v>781</v>
      </c>
      <c r="L3" s="59" t="s">
        <v>120</v>
      </c>
      <c r="M3" s="60" t="s">
        <v>406</v>
      </c>
      <c r="N3" s="59" t="s">
        <v>156</v>
      </c>
      <c r="O3" s="39" t="s">
        <v>537</v>
      </c>
      <c r="P3" s="43" t="s">
        <v>340</v>
      </c>
      <c r="Q3" s="61" t="s">
        <v>616</v>
      </c>
      <c r="W3" s="7" t="s">
        <v>782</v>
      </c>
    </row>
    <row r="4" spans="1:23" ht="13" x14ac:dyDescent="0.25">
      <c r="A4" s="27" t="s">
        <v>220</v>
      </c>
      <c r="B4" s="25">
        <v>1000031</v>
      </c>
      <c r="C4" s="26" t="s">
        <v>44</v>
      </c>
      <c r="D4" s="68">
        <v>1</v>
      </c>
      <c r="E4" s="28">
        <f>VLOOKUP($B4,Motors!A:L,7,0)</f>
        <v>287.30544000000003</v>
      </c>
      <c r="F4" s="28">
        <f>VLOOKUP($B4,Motors!A:M,8,0)</f>
        <v>316.03598400000004</v>
      </c>
      <c r="G4" s="28">
        <f>VLOOKUP($B4,Motors!A:N,9,0)</f>
        <v>287.30544000000003</v>
      </c>
      <c r="H4" s="28">
        <f>VLOOKUP($B4,Motors!A:O,10,0)</f>
        <v>316.03598400000004</v>
      </c>
      <c r="I4" s="51" t="s">
        <v>781</v>
      </c>
      <c r="L4" s="59" t="s">
        <v>221</v>
      </c>
      <c r="M4" s="60" t="s">
        <v>407</v>
      </c>
      <c r="N4" s="59" t="s">
        <v>157</v>
      </c>
      <c r="O4" s="39" t="s">
        <v>499</v>
      </c>
      <c r="P4" s="43" t="s">
        <v>341</v>
      </c>
      <c r="Q4" s="61" t="s">
        <v>619</v>
      </c>
    </row>
    <row r="5" spans="1:23" ht="13" x14ac:dyDescent="0.25">
      <c r="A5" s="30" t="s">
        <v>659</v>
      </c>
      <c r="B5" s="25">
        <v>1003293</v>
      </c>
      <c r="C5" s="26" t="s">
        <v>353</v>
      </c>
      <c r="D5" s="68">
        <v>1</v>
      </c>
      <c r="E5" s="28">
        <f>VLOOKUP($B5,Motors!A:L,7,0)</f>
        <v>366.99600000000004</v>
      </c>
      <c r="F5" s="28">
        <f>VLOOKUP($B5,Motors!A:M,8,0)</f>
        <v>403.69560000000007</v>
      </c>
      <c r="G5" s="28">
        <f>VLOOKUP($B5,Motors!A:N,9,0)</f>
        <v>366.99600000000004</v>
      </c>
      <c r="H5" s="28">
        <f>VLOOKUP($B5,Motors!A:O,10,0)</f>
        <v>403.69560000000007</v>
      </c>
      <c r="I5" s="51" t="s">
        <v>781</v>
      </c>
      <c r="L5" s="59" t="s">
        <v>220</v>
      </c>
      <c r="M5" s="60" t="s">
        <v>408</v>
      </c>
      <c r="N5" s="59" t="s">
        <v>158</v>
      </c>
      <c r="O5" s="39" t="s">
        <v>500</v>
      </c>
      <c r="P5" s="43" t="s">
        <v>342</v>
      </c>
      <c r="Q5" s="61" t="s">
        <v>617</v>
      </c>
    </row>
    <row r="6" spans="1:23" ht="13" x14ac:dyDescent="0.25">
      <c r="A6" s="27" t="s">
        <v>447</v>
      </c>
      <c r="B6" s="25">
        <v>1002832</v>
      </c>
      <c r="C6" s="26" t="s">
        <v>511</v>
      </c>
      <c r="D6" s="68">
        <v>1</v>
      </c>
      <c r="E6" s="28">
        <f>VLOOKUP($B6,Motors!A:L,7,0)</f>
        <v>271.57704000000001</v>
      </c>
      <c r="F6" s="28">
        <f>VLOOKUP($B6,Motors!A:M,8,0)</f>
        <v>298.73474400000003</v>
      </c>
      <c r="G6" s="28">
        <f>VLOOKUP($B6,Motors!A:N,9,0)</f>
        <v>271.57704000000001</v>
      </c>
      <c r="H6" s="28">
        <f>VLOOKUP($B6,Motors!A:O,10,0)</f>
        <v>298.73474400000003</v>
      </c>
      <c r="I6" s="51" t="s">
        <v>781</v>
      </c>
      <c r="L6" s="62" t="s">
        <v>659</v>
      </c>
      <c r="M6" s="60" t="s">
        <v>470</v>
      </c>
      <c r="N6" s="59" t="s">
        <v>159</v>
      </c>
      <c r="O6" s="39" t="s">
        <v>501</v>
      </c>
      <c r="P6" s="43" t="s">
        <v>343</v>
      </c>
      <c r="Q6" s="61" t="s">
        <v>620</v>
      </c>
    </row>
    <row r="7" spans="1:23" ht="13" x14ac:dyDescent="0.25">
      <c r="A7" s="27" t="s">
        <v>448</v>
      </c>
      <c r="B7" s="25">
        <v>1002833</v>
      </c>
      <c r="C7" s="26" t="s">
        <v>511</v>
      </c>
      <c r="D7" s="68">
        <v>1</v>
      </c>
      <c r="E7" s="28">
        <f>VLOOKUP($B7,Motors!A:L,7,0)</f>
        <v>271.57704000000001</v>
      </c>
      <c r="F7" s="28">
        <f>VLOOKUP($B7,Motors!A:M,8,0)</f>
        <v>298.73474400000003</v>
      </c>
      <c r="G7" s="28">
        <f>VLOOKUP($B7,Motors!A:N,9,0)</f>
        <v>271.57704000000001</v>
      </c>
      <c r="H7" s="28">
        <f>VLOOKUP($B7,Motors!A:O,10,0)</f>
        <v>298.73474400000003</v>
      </c>
      <c r="I7" s="51" t="s">
        <v>781</v>
      </c>
      <c r="L7" s="59" t="s">
        <v>447</v>
      </c>
      <c r="M7" s="60" t="s">
        <v>410</v>
      </c>
      <c r="N7" s="59" t="s">
        <v>514</v>
      </c>
      <c r="O7" s="39" t="s">
        <v>502</v>
      </c>
      <c r="P7" s="43" t="s">
        <v>523</v>
      </c>
      <c r="Q7" s="61" t="s">
        <v>618</v>
      </c>
    </row>
    <row r="8" spans="1:23" ht="13" x14ac:dyDescent="0.25">
      <c r="A8" s="27" t="s">
        <v>449</v>
      </c>
      <c r="B8" s="25">
        <v>1002834</v>
      </c>
      <c r="C8" s="26" t="s">
        <v>511</v>
      </c>
      <c r="D8" s="68">
        <v>1</v>
      </c>
      <c r="E8" s="28">
        <f>VLOOKUP($B8,Motors!A:L,7,0)</f>
        <v>271.57704000000001</v>
      </c>
      <c r="F8" s="28">
        <f>VLOOKUP($B8,Motors!A:M,8,0)</f>
        <v>298.73474400000003</v>
      </c>
      <c r="G8" s="28">
        <f>VLOOKUP($B8,Motors!A:N,9,0)</f>
        <v>271.57704000000001</v>
      </c>
      <c r="H8" s="28">
        <f>VLOOKUP($B8,Motors!A:O,10,0)</f>
        <v>298.73474400000003</v>
      </c>
      <c r="I8" s="51" t="s">
        <v>781</v>
      </c>
      <c r="L8" s="59" t="s">
        <v>448</v>
      </c>
      <c r="M8" s="60" t="s">
        <v>257</v>
      </c>
      <c r="N8" s="59" t="s">
        <v>4</v>
      </c>
      <c r="O8" s="39" t="s">
        <v>503</v>
      </c>
      <c r="P8" s="43" t="s">
        <v>524</v>
      </c>
      <c r="Q8" s="61" t="s">
        <v>621</v>
      </c>
    </row>
    <row r="9" spans="1:23" ht="13" x14ac:dyDescent="0.25">
      <c r="A9" s="27" t="s">
        <v>805</v>
      </c>
      <c r="B9" s="27">
        <v>1241163</v>
      </c>
      <c r="C9" s="31" t="s">
        <v>541</v>
      </c>
      <c r="D9" s="68">
        <v>1</v>
      </c>
      <c r="E9" s="28" t="e">
        <f>VLOOKUP($B9,Motors!A:L,7,0)</f>
        <v>#N/A</v>
      </c>
      <c r="F9" s="28" t="e">
        <f>VLOOKUP($B9,Motors!A:M,8,0)</f>
        <v>#N/A</v>
      </c>
      <c r="G9" s="28" t="e">
        <f>VLOOKUP($B9,Motors!A:N,9,0)</f>
        <v>#N/A</v>
      </c>
      <c r="H9" s="28" t="e">
        <f>VLOOKUP($B9,Motors!A:O,10,0)</f>
        <v>#N/A</v>
      </c>
      <c r="I9" s="51" t="s">
        <v>781</v>
      </c>
      <c r="L9" s="59" t="s">
        <v>449</v>
      </c>
      <c r="M9" s="60" t="s">
        <v>46</v>
      </c>
      <c r="O9" s="39" t="s">
        <v>504</v>
      </c>
      <c r="P9" s="43" t="s">
        <v>530</v>
      </c>
      <c r="Q9" s="64" t="s">
        <v>622</v>
      </c>
    </row>
    <row r="10" spans="1:23" ht="13" x14ac:dyDescent="0.25">
      <c r="A10" s="27" t="s">
        <v>638</v>
      </c>
      <c r="B10" s="25">
        <v>1003315</v>
      </c>
      <c r="C10" s="32" t="s">
        <v>637</v>
      </c>
      <c r="D10" s="68">
        <v>1</v>
      </c>
      <c r="E10" s="28">
        <f>VLOOKUP($B10,Motors!A:L,7,0)</f>
        <v>257.97660000000002</v>
      </c>
      <c r="F10" s="28">
        <f>VLOOKUP($B10,Motors!A:M,8,0)</f>
        <v>283.77426000000003</v>
      </c>
      <c r="G10" s="28">
        <f>VLOOKUP($B10,Motors!A:N,9,0)</f>
        <v>257.97660000000002</v>
      </c>
      <c r="H10" s="28">
        <f>VLOOKUP($B10,Motors!A:O,10,0)</f>
        <v>283.77426000000003</v>
      </c>
      <c r="I10" s="51" t="s">
        <v>781</v>
      </c>
      <c r="L10" s="59" t="s">
        <v>805</v>
      </c>
      <c r="M10" s="60" t="s">
        <v>47</v>
      </c>
      <c r="O10" s="39" t="s">
        <v>505</v>
      </c>
      <c r="P10" s="43" t="s">
        <v>535</v>
      </c>
      <c r="Q10" s="64" t="s">
        <v>623</v>
      </c>
    </row>
    <row r="11" spans="1:23" ht="13" x14ac:dyDescent="0.25">
      <c r="A11" s="27" t="s">
        <v>643</v>
      </c>
      <c r="B11" s="25">
        <v>1240512</v>
      </c>
      <c r="C11" s="32" t="s">
        <v>534</v>
      </c>
      <c r="D11" s="68">
        <v>1</v>
      </c>
      <c r="E11" s="28">
        <f>VLOOKUP($B11,Motors!A:L,7,0)</f>
        <v>362.67840000000001</v>
      </c>
      <c r="F11" s="28">
        <f>VLOOKUP($B11,Motors!A:M,8,0)</f>
        <v>398.94624000000005</v>
      </c>
      <c r="G11" s="28">
        <f>VLOOKUP($B11,Motors!A:N,9,0)</f>
        <v>362.67840000000001</v>
      </c>
      <c r="H11" s="28">
        <f>VLOOKUP($B11,Motors!A:O,10,0)</f>
        <v>398.94624000000005</v>
      </c>
      <c r="I11" s="51" t="s">
        <v>781</v>
      </c>
      <c r="L11" s="59" t="s">
        <v>638</v>
      </c>
      <c r="M11" s="60" t="s">
        <v>321</v>
      </c>
      <c r="O11" s="39" t="s">
        <v>506</v>
      </c>
      <c r="P11" s="43" t="s">
        <v>536</v>
      </c>
      <c r="Q11" s="64" t="s">
        <v>624</v>
      </c>
    </row>
    <row r="12" spans="1:23" ht="13" x14ac:dyDescent="0.25">
      <c r="A12" s="27" t="s">
        <v>31</v>
      </c>
      <c r="B12" s="25">
        <v>1001547</v>
      </c>
      <c r="C12" s="26" t="s">
        <v>30</v>
      </c>
      <c r="D12" s="68">
        <v>1</v>
      </c>
      <c r="E12" s="28">
        <f>VLOOKUP($B12,Motors!A:L,7,0)</f>
        <v>352.60399999999998</v>
      </c>
      <c r="F12" s="28">
        <f>VLOOKUP($B12,Motors!A:M,8,0)</f>
        <v>387.86439999999999</v>
      </c>
      <c r="G12" s="28">
        <f>VLOOKUP($B12,Motors!A:N,9,0)</f>
        <v>352.60399999999998</v>
      </c>
      <c r="H12" s="28">
        <f>VLOOKUP($B12,Motors!A:O,10,0)</f>
        <v>387.86439999999999</v>
      </c>
      <c r="I12" s="51" t="s">
        <v>781</v>
      </c>
      <c r="L12" s="59" t="s">
        <v>643</v>
      </c>
      <c r="M12" s="60" t="s">
        <v>352</v>
      </c>
      <c r="O12" s="39" t="s">
        <v>507</v>
      </c>
      <c r="P12" s="43" t="s">
        <v>644</v>
      </c>
      <c r="Q12" s="64" t="s">
        <v>625</v>
      </c>
    </row>
    <row r="13" spans="1:23" ht="13" x14ac:dyDescent="0.25">
      <c r="A13" s="27" t="s">
        <v>418</v>
      </c>
      <c r="B13" s="25">
        <v>1002089</v>
      </c>
      <c r="C13" s="26" t="s">
        <v>30</v>
      </c>
      <c r="D13" s="68">
        <v>1</v>
      </c>
      <c r="E13" s="28">
        <f>VLOOKUP($B13,Motors!A:L,7,0)</f>
        <v>405.03199999999998</v>
      </c>
      <c r="F13" s="28">
        <f>VLOOKUP($B13,Motors!A:M,8,0)</f>
        <v>445.53520000000003</v>
      </c>
      <c r="G13" s="28">
        <f>VLOOKUP($B13,Motors!A:N,9,0)</f>
        <v>405.03199999999998</v>
      </c>
      <c r="H13" s="28">
        <f>VLOOKUP($B13,Motors!A:O,10,0)</f>
        <v>445.53520000000003</v>
      </c>
      <c r="I13" s="51" t="s">
        <v>781</v>
      </c>
      <c r="L13" s="59" t="s">
        <v>31</v>
      </c>
      <c r="M13" s="60" t="s">
        <v>272</v>
      </c>
      <c r="O13" s="39" t="s">
        <v>508</v>
      </c>
      <c r="P13" s="43" t="s">
        <v>532</v>
      </c>
      <c r="Q13" s="64" t="s">
        <v>626</v>
      </c>
    </row>
    <row r="14" spans="1:23" ht="13" x14ac:dyDescent="0.25">
      <c r="A14" s="27" t="s">
        <v>32</v>
      </c>
      <c r="B14" s="25">
        <v>1001550</v>
      </c>
      <c r="C14" s="26" t="s">
        <v>30</v>
      </c>
      <c r="D14" s="68">
        <v>1</v>
      </c>
      <c r="E14" s="28">
        <f>VLOOKUP($B14,Motors!A:L,7,0)</f>
        <v>394.75200000000001</v>
      </c>
      <c r="F14" s="28">
        <f>VLOOKUP($B14,Motors!A:M,8,0)</f>
        <v>434.22720000000004</v>
      </c>
      <c r="G14" s="28">
        <f>VLOOKUP($B14,Motors!A:N,9,0)</f>
        <v>394.75200000000001</v>
      </c>
      <c r="H14" s="28">
        <f>VLOOKUP($B14,Motors!A:O,10,0)</f>
        <v>434.22720000000004</v>
      </c>
      <c r="I14" s="51" t="s">
        <v>781</v>
      </c>
      <c r="L14" s="59" t="s">
        <v>418</v>
      </c>
      <c r="M14" s="60" t="s">
        <v>222</v>
      </c>
      <c r="O14" s="39" t="s">
        <v>509</v>
      </c>
      <c r="P14" s="43" t="s">
        <v>531</v>
      </c>
      <c r="Q14" s="64" t="s">
        <v>627</v>
      </c>
    </row>
    <row r="15" spans="1:23" ht="13" x14ac:dyDescent="0.25">
      <c r="A15" s="27" t="s">
        <v>419</v>
      </c>
      <c r="B15" s="25">
        <v>1002090</v>
      </c>
      <c r="C15" s="26" t="s">
        <v>30</v>
      </c>
      <c r="D15" s="68">
        <v>1</v>
      </c>
      <c r="E15" s="28">
        <f>VLOOKUP($B15,Motors!A:L,7,0)</f>
        <v>448.20800000000003</v>
      </c>
      <c r="F15" s="28">
        <f>VLOOKUP($B15,Motors!A:M,8,0)</f>
        <v>493.02880000000005</v>
      </c>
      <c r="G15" s="28">
        <f>VLOOKUP($B15,Motors!A:N,9,0)</f>
        <v>448.20800000000003</v>
      </c>
      <c r="H15" s="28">
        <f>VLOOKUP($B15,Motors!A:O,10,0)</f>
        <v>493.02880000000005</v>
      </c>
      <c r="I15" s="51" t="s">
        <v>781</v>
      </c>
      <c r="L15" s="59" t="s">
        <v>32</v>
      </c>
      <c r="M15" s="60" t="s">
        <v>223</v>
      </c>
      <c r="O15" s="39" t="s">
        <v>510</v>
      </c>
      <c r="P15" s="43" t="s">
        <v>533</v>
      </c>
      <c r="Q15" s="64" t="s">
        <v>639</v>
      </c>
    </row>
    <row r="16" spans="1:23" ht="13" x14ac:dyDescent="0.25">
      <c r="A16" s="27" t="s">
        <v>34</v>
      </c>
      <c r="B16" s="25">
        <v>1001551</v>
      </c>
      <c r="C16" s="26" t="s">
        <v>30</v>
      </c>
      <c r="D16" s="68">
        <v>1</v>
      </c>
      <c r="E16" s="28">
        <f>VLOOKUP($B16,Motors!A:L,7,0)</f>
        <v>416.34000000000003</v>
      </c>
      <c r="F16" s="28">
        <f>VLOOKUP($B16,Motors!A:M,8,0)</f>
        <v>457.97400000000005</v>
      </c>
      <c r="G16" s="28">
        <f>VLOOKUP($B16,Motors!A:N,9,0)</f>
        <v>416.34000000000003</v>
      </c>
      <c r="H16" s="28">
        <f>VLOOKUP($B16,Motors!A:O,10,0)</f>
        <v>457.97400000000005</v>
      </c>
      <c r="I16" s="51" t="s">
        <v>781</v>
      </c>
      <c r="L16" s="59" t="s">
        <v>419</v>
      </c>
      <c r="M16" s="60" t="s">
        <v>219</v>
      </c>
      <c r="O16" s="39" t="s">
        <v>521</v>
      </c>
      <c r="P16" s="43" t="s">
        <v>696</v>
      </c>
      <c r="Q16" s="64" t="s">
        <v>652</v>
      </c>
    </row>
    <row r="17" spans="1:17" ht="13" x14ac:dyDescent="0.25">
      <c r="A17" s="27" t="s">
        <v>420</v>
      </c>
      <c r="B17" s="25">
        <v>1002156</v>
      </c>
      <c r="C17" s="26" t="s">
        <v>30</v>
      </c>
      <c r="D17" s="68">
        <v>1</v>
      </c>
      <c r="E17" s="28">
        <f>VLOOKUP($B17,Motors!A:L,7,0)</f>
        <v>469.79599999999999</v>
      </c>
      <c r="F17" s="28">
        <f>VLOOKUP($B17,Motors!A:M,8,0)</f>
        <v>516.77560000000005</v>
      </c>
      <c r="G17" s="28">
        <f>VLOOKUP($B17,Motors!A:N,9,0)</f>
        <v>469.79599999999999</v>
      </c>
      <c r="H17" s="28">
        <f>VLOOKUP($B17,Motors!A:O,10,0)</f>
        <v>516.77560000000005</v>
      </c>
      <c r="I17" s="51" t="s">
        <v>781</v>
      </c>
      <c r="L17" s="59" t="s">
        <v>34</v>
      </c>
      <c r="M17" s="60" t="s">
        <v>270</v>
      </c>
      <c r="O17" s="39" t="s">
        <v>522</v>
      </c>
      <c r="P17" s="43" t="s">
        <v>790</v>
      </c>
      <c r="Q17" s="65" t="s">
        <v>680</v>
      </c>
    </row>
    <row r="18" spans="1:17" ht="13" x14ac:dyDescent="0.25">
      <c r="A18" s="27" t="s">
        <v>28</v>
      </c>
      <c r="B18" s="25">
        <v>1001573</v>
      </c>
      <c r="C18" s="26" t="s">
        <v>29</v>
      </c>
      <c r="D18" s="68">
        <v>1</v>
      </c>
      <c r="E18" s="28">
        <f>VLOOKUP($B18,Motors!A:L,7,0)</f>
        <v>416.34000000000003</v>
      </c>
      <c r="F18" s="28">
        <f>VLOOKUP($B18,Motors!A:M,8,0)</f>
        <v>457.97400000000005</v>
      </c>
      <c r="G18" s="28">
        <f>VLOOKUP($B18,Motors!A:N,9,0)</f>
        <v>416.34000000000003</v>
      </c>
      <c r="H18" s="28">
        <f>VLOOKUP($B18,Motors!A:O,10,0)</f>
        <v>457.97400000000005</v>
      </c>
      <c r="I18" s="51" t="s">
        <v>781</v>
      </c>
      <c r="L18" s="59" t="s">
        <v>420</v>
      </c>
      <c r="M18" s="60" t="s">
        <v>322</v>
      </c>
      <c r="O18" s="39" t="s">
        <v>607</v>
      </c>
      <c r="P18" s="43" t="s">
        <v>317</v>
      </c>
      <c r="Q18" s="65" t="s">
        <v>689</v>
      </c>
    </row>
    <row r="19" spans="1:17" ht="13" x14ac:dyDescent="0.25">
      <c r="A19" s="27" t="s">
        <v>421</v>
      </c>
      <c r="B19" s="25">
        <v>1002091</v>
      </c>
      <c r="C19" s="26" t="s">
        <v>29</v>
      </c>
      <c r="D19" s="68">
        <v>1</v>
      </c>
      <c r="E19" s="28">
        <f>VLOOKUP($B19,Motors!A:L,7,0)</f>
        <v>469.79599999999999</v>
      </c>
      <c r="F19" s="28">
        <f>VLOOKUP($B19,Motors!A:M,8,0)</f>
        <v>516.77560000000005</v>
      </c>
      <c r="G19" s="28">
        <f>VLOOKUP($B19,Motors!A:N,9,0)</f>
        <v>469.79599999999999</v>
      </c>
      <c r="H19" s="28">
        <f>VLOOKUP($B19,Motors!A:O,10,0)</f>
        <v>516.77560000000005</v>
      </c>
      <c r="I19" s="51" t="s">
        <v>781</v>
      </c>
      <c r="L19" s="59" t="s">
        <v>28</v>
      </c>
      <c r="M19" s="60" t="s">
        <v>411</v>
      </c>
      <c r="O19" s="39" t="s">
        <v>608</v>
      </c>
      <c r="P19" s="43" t="s">
        <v>160</v>
      </c>
      <c r="Q19" s="65" t="s">
        <v>565</v>
      </c>
    </row>
    <row r="20" spans="1:17" ht="13" x14ac:dyDescent="0.25">
      <c r="A20" s="27" t="s">
        <v>328</v>
      </c>
      <c r="B20" s="25">
        <v>1001577</v>
      </c>
      <c r="C20" s="26" t="s">
        <v>29</v>
      </c>
      <c r="D20" s="68">
        <v>1</v>
      </c>
      <c r="E20" s="28">
        <f>VLOOKUP($B20,Motors!A:L,7,0)</f>
        <v>523.25200000000007</v>
      </c>
      <c r="F20" s="28">
        <f>VLOOKUP($B20,Motors!A:M,8,0)</f>
        <v>575.57720000000018</v>
      </c>
      <c r="G20" s="28">
        <f>VLOOKUP($B20,Motors!A:N,9,0)</f>
        <v>523.25200000000007</v>
      </c>
      <c r="H20" s="28">
        <f>VLOOKUP($B20,Motors!A:O,10,0)</f>
        <v>575.57720000000018</v>
      </c>
      <c r="I20" s="51" t="s">
        <v>781</v>
      </c>
      <c r="L20" s="59" t="s">
        <v>421</v>
      </c>
      <c r="M20" s="60" t="s">
        <v>412</v>
      </c>
      <c r="O20" s="39" t="s">
        <v>609</v>
      </c>
      <c r="P20" s="43" t="s">
        <v>89</v>
      </c>
      <c r="Q20" s="65" t="s">
        <v>566</v>
      </c>
    </row>
    <row r="21" spans="1:17" ht="13" x14ac:dyDescent="0.25">
      <c r="A21" s="27" t="s">
        <v>422</v>
      </c>
      <c r="B21" s="25">
        <v>1002092</v>
      </c>
      <c r="C21" s="26" t="s">
        <v>29</v>
      </c>
      <c r="D21" s="68">
        <v>1</v>
      </c>
      <c r="E21" s="28">
        <f>VLOOKUP($B21,Motors!A:L,7,0)</f>
        <v>576.70799999999997</v>
      </c>
      <c r="F21" s="28">
        <f>VLOOKUP($B21,Motors!A:M,8,0)</f>
        <v>634.37880000000007</v>
      </c>
      <c r="G21" s="28">
        <f>VLOOKUP($B21,Motors!A:N,9,0)</f>
        <v>576.70799999999997</v>
      </c>
      <c r="H21" s="28">
        <f>VLOOKUP($B21,Motors!A:O,10,0)</f>
        <v>634.37880000000007</v>
      </c>
      <c r="I21" s="51" t="s">
        <v>781</v>
      </c>
      <c r="L21" s="59" t="s">
        <v>328</v>
      </c>
      <c r="M21" s="60" t="s">
        <v>413</v>
      </c>
      <c r="O21" s="39" t="s">
        <v>610</v>
      </c>
      <c r="P21" s="43" t="s">
        <v>98</v>
      </c>
      <c r="Q21" s="65" t="s">
        <v>567</v>
      </c>
    </row>
    <row r="22" spans="1:17" ht="13" x14ac:dyDescent="0.25">
      <c r="A22" s="27" t="s">
        <v>33</v>
      </c>
      <c r="B22" s="25">
        <v>1001581</v>
      </c>
      <c r="C22" s="26" t="s">
        <v>29</v>
      </c>
      <c r="D22" s="68">
        <v>1</v>
      </c>
      <c r="E22" s="28">
        <f>VLOOKUP($B22,Motors!A:L,7,0)</f>
        <v>576.70799999999997</v>
      </c>
      <c r="F22" s="28">
        <f>VLOOKUP($B22,Motors!A:M,8,0)</f>
        <v>634.37880000000007</v>
      </c>
      <c r="G22" s="28">
        <f>VLOOKUP($B22,Motors!A:N,9,0)</f>
        <v>576.70799999999997</v>
      </c>
      <c r="H22" s="28">
        <f>VLOOKUP($B22,Motors!A:O,10,0)</f>
        <v>634.37880000000007</v>
      </c>
      <c r="I22" s="51" t="s">
        <v>781</v>
      </c>
      <c r="L22" s="59" t="s">
        <v>422</v>
      </c>
      <c r="M22" s="60" t="s">
        <v>414</v>
      </c>
      <c r="O22" s="39" t="s">
        <v>611</v>
      </c>
      <c r="P22" s="43" t="s">
        <v>97</v>
      </c>
      <c r="Q22" s="65" t="s">
        <v>568</v>
      </c>
    </row>
    <row r="23" spans="1:17" ht="13" x14ac:dyDescent="0.25">
      <c r="A23" s="27" t="s">
        <v>423</v>
      </c>
      <c r="B23" s="25">
        <v>1002157</v>
      </c>
      <c r="C23" s="26" t="s">
        <v>29</v>
      </c>
      <c r="D23" s="68">
        <v>1</v>
      </c>
      <c r="E23" s="28">
        <f>VLOOKUP($B23,Motors!A:L,7,0)</f>
        <v>629.13599999999997</v>
      </c>
      <c r="F23" s="28">
        <f>VLOOKUP($B23,Motors!A:M,8,0)</f>
        <v>692.04960000000005</v>
      </c>
      <c r="G23" s="28">
        <f>VLOOKUP($B23,Motors!A:N,9,0)</f>
        <v>629.13599999999997</v>
      </c>
      <c r="H23" s="28">
        <f>VLOOKUP($B23,Motors!A:O,10,0)</f>
        <v>692.04960000000005</v>
      </c>
      <c r="I23" s="51" t="s">
        <v>781</v>
      </c>
      <c r="L23" s="59" t="s">
        <v>33</v>
      </c>
      <c r="M23" s="60" t="s">
        <v>415</v>
      </c>
      <c r="O23" s="39" t="s">
        <v>630</v>
      </c>
      <c r="P23" s="43" t="s">
        <v>96</v>
      </c>
      <c r="Q23" s="65" t="s">
        <v>569</v>
      </c>
    </row>
    <row r="24" spans="1:17" ht="13" x14ac:dyDescent="0.25">
      <c r="A24" s="27" t="s">
        <v>373</v>
      </c>
      <c r="B24" s="25">
        <v>1020147</v>
      </c>
      <c r="C24" s="26" t="s">
        <v>512</v>
      </c>
      <c r="D24" s="68">
        <v>5</v>
      </c>
      <c r="E24" s="28">
        <f>VLOOKUP($B24,Motors!A:L,7,0)</f>
        <v>270.52848</v>
      </c>
      <c r="F24" s="28">
        <f>VLOOKUP($B24,Motors!A:M,8,0)</f>
        <v>297.58132800000004</v>
      </c>
      <c r="G24" s="28">
        <f>VLOOKUP($B24,Motors!A:N,9,0)</f>
        <v>270.52848</v>
      </c>
      <c r="H24" s="28">
        <f>VLOOKUP($B24,Motors!A:O,10,0)</f>
        <v>297.58132800000004</v>
      </c>
      <c r="I24" s="51" t="s">
        <v>781</v>
      </c>
      <c r="L24" s="59" t="s">
        <v>423</v>
      </c>
      <c r="M24" s="60" t="s">
        <v>416</v>
      </c>
      <c r="O24" s="39" t="s">
        <v>631</v>
      </c>
      <c r="P24" s="43" t="s">
        <v>95</v>
      </c>
      <c r="Q24" s="65" t="s">
        <v>570</v>
      </c>
    </row>
    <row r="25" spans="1:17" ht="13" x14ac:dyDescent="0.25">
      <c r="A25" s="27" t="s">
        <v>424</v>
      </c>
      <c r="B25" s="25">
        <v>1020155</v>
      </c>
      <c r="C25" s="26" t="s">
        <v>512</v>
      </c>
      <c r="D25" s="68">
        <v>5</v>
      </c>
      <c r="E25" s="28">
        <f>VLOOKUP($B25,Motors!A:L,7,0)</f>
        <v>270.52848</v>
      </c>
      <c r="F25" s="28">
        <f>VLOOKUP($B25,Motors!A:M,8,0)</f>
        <v>297.58132800000004</v>
      </c>
      <c r="G25" s="28">
        <f>VLOOKUP($B25,Motors!A:N,9,0)</f>
        <v>270.52848</v>
      </c>
      <c r="H25" s="28">
        <f>VLOOKUP($B25,Motors!A:O,10,0)</f>
        <v>297.58132800000004</v>
      </c>
      <c r="I25" s="51" t="s">
        <v>781</v>
      </c>
      <c r="L25" s="59" t="s">
        <v>373</v>
      </c>
      <c r="M25" s="60" t="s">
        <v>417</v>
      </c>
      <c r="O25" s="39" t="s">
        <v>465</v>
      </c>
      <c r="P25" s="43" t="s">
        <v>344</v>
      </c>
      <c r="Q25" s="65" t="s">
        <v>571</v>
      </c>
    </row>
    <row r="26" spans="1:17" ht="13" x14ac:dyDescent="0.25">
      <c r="A26" s="27" t="s">
        <v>460</v>
      </c>
      <c r="B26" s="25">
        <v>1021376</v>
      </c>
      <c r="C26" s="26" t="s">
        <v>512</v>
      </c>
      <c r="D26" s="68">
        <v>1</v>
      </c>
      <c r="E26" s="28">
        <f>VLOOKUP($B26,Motors!A:L,7,0)</f>
        <v>405.79272000000003</v>
      </c>
      <c r="F26" s="28">
        <f>VLOOKUP($B26,Motors!A:M,8,0)</f>
        <v>446.37199200000009</v>
      </c>
      <c r="G26" s="28">
        <f>VLOOKUP($B26,Motors!A:N,9,0)</f>
        <v>405.79272000000003</v>
      </c>
      <c r="H26" s="28">
        <f>VLOOKUP($B26,Motors!A:O,10,0)</f>
        <v>446.37199200000009</v>
      </c>
      <c r="I26" s="51" t="s">
        <v>781</v>
      </c>
      <c r="L26" s="59" t="s">
        <v>424</v>
      </c>
      <c r="M26" s="60" t="s">
        <v>324</v>
      </c>
      <c r="O26" s="39" t="s">
        <v>466</v>
      </c>
      <c r="P26" s="43" t="s">
        <v>345</v>
      </c>
      <c r="Q26" s="65" t="s">
        <v>572</v>
      </c>
    </row>
    <row r="27" spans="1:17" ht="13" x14ac:dyDescent="0.25">
      <c r="A27" s="27" t="s">
        <v>461</v>
      </c>
      <c r="B27" s="25">
        <v>1021504</v>
      </c>
      <c r="C27" s="26" t="s">
        <v>512</v>
      </c>
      <c r="D27" s="68">
        <v>1</v>
      </c>
      <c r="E27" s="28">
        <f>VLOOKUP($B27,Motors!A:L,7,0)</f>
        <v>462.41496000000001</v>
      </c>
      <c r="F27" s="28">
        <f>VLOOKUP($B27,Motors!A:M,8,0)</f>
        <v>508.65645600000005</v>
      </c>
      <c r="G27" s="28">
        <f>VLOOKUP($B27,Motors!A:N,9,0)</f>
        <v>462.41496000000001</v>
      </c>
      <c r="H27" s="28">
        <f>VLOOKUP($B27,Motors!A:O,10,0)</f>
        <v>508.65645600000005</v>
      </c>
      <c r="I27" s="51" t="s">
        <v>781</v>
      </c>
      <c r="L27" s="59" t="s">
        <v>460</v>
      </c>
      <c r="M27" s="60" t="s">
        <v>323</v>
      </c>
      <c r="O27" s="39" t="s">
        <v>467</v>
      </c>
      <c r="P27" s="43" t="s">
        <v>63</v>
      </c>
      <c r="Q27" s="65" t="s">
        <v>573</v>
      </c>
    </row>
    <row r="28" spans="1:17" ht="13" x14ac:dyDescent="0.25">
      <c r="A28" s="27" t="s">
        <v>462</v>
      </c>
      <c r="B28" s="25">
        <v>1024185</v>
      </c>
      <c r="C28" s="26" t="s">
        <v>512</v>
      </c>
      <c r="D28" s="68">
        <v>1</v>
      </c>
      <c r="E28" s="28">
        <f>VLOOKUP($B28,Motors!A:L,7,0)</f>
        <v>472.90055999999998</v>
      </c>
      <c r="F28" s="28">
        <f>VLOOKUP($B28,Motors!A:M,8,0)</f>
        <v>520.19061599999998</v>
      </c>
      <c r="G28" s="28">
        <f>VLOOKUP($B28,Motors!A:N,9,0)</f>
        <v>472.90055999999998</v>
      </c>
      <c r="H28" s="28">
        <f>VLOOKUP($B28,Motors!A:O,10,0)</f>
        <v>520.19061599999998</v>
      </c>
      <c r="I28" s="51" t="s">
        <v>781</v>
      </c>
      <c r="L28" s="59" t="s">
        <v>461</v>
      </c>
      <c r="O28" s="39" t="s">
        <v>468</v>
      </c>
      <c r="P28" s="43" t="s">
        <v>99</v>
      </c>
      <c r="Q28" s="65" t="s">
        <v>574</v>
      </c>
    </row>
    <row r="29" spans="1:17" ht="13" x14ac:dyDescent="0.25">
      <c r="A29" s="27" t="s">
        <v>463</v>
      </c>
      <c r="B29" s="25">
        <v>1024233</v>
      </c>
      <c r="C29" s="26" t="s">
        <v>512</v>
      </c>
      <c r="D29" s="68">
        <v>1</v>
      </c>
      <c r="E29" s="28">
        <f>VLOOKUP($B29,Motors!A:L,7,0)</f>
        <v>529.52279999999996</v>
      </c>
      <c r="F29" s="28">
        <f>VLOOKUP($B29,Motors!A:M,8,0)</f>
        <v>582.47508000000005</v>
      </c>
      <c r="G29" s="28">
        <f>VLOOKUP($B29,Motors!A:N,9,0)</f>
        <v>529.52279999999996</v>
      </c>
      <c r="H29" s="28">
        <f>VLOOKUP($B29,Motors!A:O,10,0)</f>
        <v>582.47508000000005</v>
      </c>
      <c r="I29" s="51" t="s">
        <v>781</v>
      </c>
      <c r="L29" s="59" t="s">
        <v>462</v>
      </c>
      <c r="O29" s="39" t="s">
        <v>516</v>
      </c>
      <c r="P29" s="43" t="s">
        <v>698</v>
      </c>
      <c r="Q29" s="65" t="s">
        <v>576</v>
      </c>
    </row>
    <row r="30" spans="1:17" ht="13" x14ac:dyDescent="0.25">
      <c r="A30" s="27" t="s">
        <v>457</v>
      </c>
      <c r="B30" s="25">
        <v>1020124</v>
      </c>
      <c r="C30" s="26" t="s">
        <v>513</v>
      </c>
      <c r="D30" s="68">
        <v>5</v>
      </c>
      <c r="E30" s="28">
        <f>VLOOKUP($B30,Motors!A:L,7,0)</f>
        <v>306.17951999999997</v>
      </c>
      <c r="F30" s="28">
        <f>VLOOKUP($B30,Motors!A:M,8,0)</f>
        <v>336.79747199999997</v>
      </c>
      <c r="G30" s="28">
        <f>VLOOKUP($B30,Motors!A:N,9,0)</f>
        <v>306.17951999999997</v>
      </c>
      <c r="H30" s="28">
        <f>VLOOKUP($B30,Motors!A:O,10,0)</f>
        <v>336.79747199999997</v>
      </c>
      <c r="I30" s="51" t="s">
        <v>781</v>
      </c>
      <c r="L30" s="59" t="s">
        <v>463</v>
      </c>
      <c r="O30" s="39" t="s">
        <v>9</v>
      </c>
      <c r="P30" s="43" t="s">
        <v>285</v>
      </c>
      <c r="Q30" s="65" t="s">
        <v>577</v>
      </c>
    </row>
    <row r="31" spans="1:17" ht="13" x14ac:dyDescent="0.25">
      <c r="A31" s="27" t="s">
        <v>458</v>
      </c>
      <c r="B31" s="25">
        <v>1020172</v>
      </c>
      <c r="C31" s="26" t="s">
        <v>513</v>
      </c>
      <c r="D31" s="68">
        <v>5</v>
      </c>
      <c r="E31" s="28">
        <f>VLOOKUP($B31,Motors!A:L,7,0)</f>
        <v>306.17951999999997</v>
      </c>
      <c r="F31" s="28">
        <f>VLOOKUP($B31,Motors!A:M,8,0)</f>
        <v>336.79747199999997</v>
      </c>
      <c r="G31" s="28">
        <f>VLOOKUP($B31,Motors!A:N,9,0)</f>
        <v>306.17951999999997</v>
      </c>
      <c r="H31" s="28">
        <f>VLOOKUP($B31,Motors!A:O,10,0)</f>
        <v>336.79747199999997</v>
      </c>
      <c r="I31" s="51" t="s">
        <v>781</v>
      </c>
      <c r="L31" s="59" t="s">
        <v>457</v>
      </c>
      <c r="O31" s="39" t="s">
        <v>10</v>
      </c>
      <c r="P31" s="43" t="s">
        <v>286</v>
      </c>
      <c r="Q31" s="65" t="s">
        <v>578</v>
      </c>
    </row>
    <row r="32" spans="1:17" ht="13" x14ac:dyDescent="0.25">
      <c r="A32" s="27" t="s">
        <v>471</v>
      </c>
      <c r="B32" s="25">
        <v>1024171</v>
      </c>
      <c r="C32" s="26" t="s">
        <v>513</v>
      </c>
      <c r="D32" s="68">
        <v>1</v>
      </c>
      <c r="E32" s="28">
        <f>VLOOKUP($B32,Motors!A:L,7,0)</f>
        <v>636.47591999999997</v>
      </c>
      <c r="F32" s="28">
        <f>VLOOKUP($B32,Motors!A:M,8,0)</f>
        <v>700.12351200000001</v>
      </c>
      <c r="G32" s="28">
        <f>VLOOKUP($B32,Motors!A:N,9,0)</f>
        <v>636.47591999999997</v>
      </c>
      <c r="H32" s="28">
        <f>VLOOKUP($B32,Motors!A:O,10,0)</f>
        <v>700.12351200000001</v>
      </c>
      <c r="I32" s="51" t="s">
        <v>781</v>
      </c>
      <c r="L32" s="59" t="s">
        <v>458</v>
      </c>
      <c r="O32" s="39" t="s">
        <v>313</v>
      </c>
      <c r="P32" s="43" t="s">
        <v>494</v>
      </c>
      <c r="Q32" s="65" t="s">
        <v>579</v>
      </c>
    </row>
    <row r="33" spans="1:17" ht="13" x14ac:dyDescent="0.25">
      <c r="A33" s="27" t="s">
        <v>472</v>
      </c>
      <c r="B33" s="25">
        <v>1024234</v>
      </c>
      <c r="C33" s="26" t="s">
        <v>513</v>
      </c>
      <c r="D33" s="68">
        <v>1</v>
      </c>
      <c r="E33" s="28">
        <f>VLOOKUP($B33,Motors!A:L,7,0)</f>
        <v>692.04960000000005</v>
      </c>
      <c r="F33" s="28">
        <f>VLOOKUP($B33,Motors!A:M,8,0)</f>
        <v>761.25456000000008</v>
      </c>
      <c r="G33" s="28">
        <f>VLOOKUP($B33,Motors!A:N,9,0)</f>
        <v>692.04960000000005</v>
      </c>
      <c r="H33" s="28">
        <f>VLOOKUP($B33,Motors!A:O,10,0)</f>
        <v>761.25456000000008</v>
      </c>
      <c r="I33" s="51" t="s">
        <v>781</v>
      </c>
      <c r="L33" s="59" t="s">
        <v>471</v>
      </c>
      <c r="O33" s="39" t="s">
        <v>314</v>
      </c>
      <c r="P33" s="43" t="s">
        <v>787</v>
      </c>
      <c r="Q33" s="65" t="s">
        <v>681</v>
      </c>
    </row>
    <row r="34" spans="1:17" ht="13" x14ac:dyDescent="0.25">
      <c r="A34" s="35" t="s">
        <v>92</v>
      </c>
      <c r="B34" s="34">
        <v>1032050</v>
      </c>
      <c r="C34" s="26" t="s">
        <v>59</v>
      </c>
      <c r="D34" s="68">
        <v>1</v>
      </c>
      <c r="E34" s="28">
        <f>VLOOKUP($B34,Motors!A:L,7,0)</f>
        <v>399.50136000000003</v>
      </c>
      <c r="F34" s="28">
        <f>VLOOKUP($B34,Motors!A:M,8,0)</f>
        <v>439.45149600000008</v>
      </c>
      <c r="G34" s="28">
        <f>VLOOKUP($B34,Motors!A:N,9,0)</f>
        <v>399.50136000000003</v>
      </c>
      <c r="H34" s="28">
        <f>VLOOKUP($B34,Motors!A:O,10,0)</f>
        <v>439.45149600000008</v>
      </c>
      <c r="I34" s="51" t="s">
        <v>781</v>
      </c>
      <c r="L34" s="59" t="s">
        <v>472</v>
      </c>
      <c r="O34" s="39" t="s">
        <v>315</v>
      </c>
      <c r="P34" s="43" t="s">
        <v>788</v>
      </c>
      <c r="Q34" s="65" t="s">
        <v>580</v>
      </c>
    </row>
    <row r="35" spans="1:17" ht="13" x14ac:dyDescent="0.25">
      <c r="A35" s="35" t="s">
        <v>144</v>
      </c>
      <c r="B35" s="34">
        <v>1032066</v>
      </c>
      <c r="C35" s="26" t="s">
        <v>59</v>
      </c>
      <c r="D35" s="68">
        <v>1</v>
      </c>
      <c r="E35" s="28">
        <f>VLOOKUP($B35,Motors!A:L,7,0)</f>
        <v>427.81248000000005</v>
      </c>
      <c r="F35" s="28">
        <f>VLOOKUP($B35,Motors!A:M,8,0)</f>
        <v>470.59372800000011</v>
      </c>
      <c r="G35" s="28">
        <f>VLOOKUP($B35,Motors!A:N,9,0)</f>
        <v>427.81248000000005</v>
      </c>
      <c r="H35" s="28">
        <f>VLOOKUP($B35,Motors!A:O,10,0)</f>
        <v>470.59372800000011</v>
      </c>
      <c r="I35" s="51" t="s">
        <v>781</v>
      </c>
      <c r="L35" s="59" t="s">
        <v>92</v>
      </c>
      <c r="O35" s="39" t="s">
        <v>316</v>
      </c>
      <c r="P35" s="43" t="s">
        <v>290</v>
      </c>
      <c r="Q35" s="65" t="s">
        <v>581</v>
      </c>
    </row>
    <row r="36" spans="1:17" ht="13" x14ac:dyDescent="0.25">
      <c r="A36" s="35" t="s">
        <v>145</v>
      </c>
      <c r="B36" s="34">
        <v>1037062</v>
      </c>
      <c r="C36" s="26" t="s">
        <v>59</v>
      </c>
      <c r="D36" s="68">
        <v>1</v>
      </c>
      <c r="E36" s="28">
        <f>VLOOKUP($B36,Motors!A:L,7,0)</f>
        <v>450.88080000000002</v>
      </c>
      <c r="F36" s="28">
        <f>VLOOKUP($B36,Motors!A:M,8,0)</f>
        <v>495.96888000000007</v>
      </c>
      <c r="G36" s="28">
        <f>VLOOKUP($B36,Motors!A:N,9,0)</f>
        <v>450.88080000000002</v>
      </c>
      <c r="H36" s="28">
        <f>VLOOKUP($B36,Motors!A:O,10,0)</f>
        <v>495.96888000000007</v>
      </c>
      <c r="I36" s="51" t="s">
        <v>781</v>
      </c>
      <c r="L36" s="59" t="s">
        <v>144</v>
      </c>
      <c r="O36" s="39" t="s">
        <v>477</v>
      </c>
      <c r="P36" s="43" t="s">
        <v>289</v>
      </c>
      <c r="Q36" s="65" t="s">
        <v>582</v>
      </c>
    </row>
    <row r="37" spans="1:17" ht="13" x14ac:dyDescent="0.25">
      <c r="A37" s="35" t="s">
        <v>147</v>
      </c>
      <c r="B37" s="34">
        <v>1037803</v>
      </c>
      <c r="C37" s="26" t="s">
        <v>59</v>
      </c>
      <c r="D37" s="68">
        <v>1</v>
      </c>
      <c r="E37" s="28">
        <f>VLOOKUP($B37,Motors!A:L,7,0)</f>
        <v>563.07672000000002</v>
      </c>
      <c r="F37" s="28">
        <f>VLOOKUP($B37,Motors!A:M,8,0)</f>
        <v>619.38439200000005</v>
      </c>
      <c r="G37" s="28">
        <f>VLOOKUP($B37,Motors!A:N,9,0)</f>
        <v>563.07672000000002</v>
      </c>
      <c r="H37" s="28">
        <f>VLOOKUP($B37,Motors!A:O,10,0)</f>
        <v>619.38439200000005</v>
      </c>
      <c r="I37" s="51" t="s">
        <v>781</v>
      </c>
      <c r="L37" s="59" t="s">
        <v>145</v>
      </c>
      <c r="O37" s="39" t="s">
        <v>478</v>
      </c>
      <c r="P37" s="43" t="s">
        <v>329</v>
      </c>
      <c r="Q37" s="65" t="s">
        <v>583</v>
      </c>
    </row>
    <row r="38" spans="1:17" ht="13" x14ac:dyDescent="0.25">
      <c r="A38" s="35" t="s">
        <v>146</v>
      </c>
      <c r="B38" s="34">
        <v>1039051</v>
      </c>
      <c r="C38" s="26" t="s">
        <v>59</v>
      </c>
      <c r="D38" s="68">
        <v>1</v>
      </c>
      <c r="E38" s="28">
        <f>VLOOKUP($B38,Motors!A:L,7,0)</f>
        <v>460.31784000000005</v>
      </c>
      <c r="F38" s="28">
        <f>VLOOKUP($B38,Motors!A:M,8,0)</f>
        <v>506.34962400000012</v>
      </c>
      <c r="G38" s="28">
        <f>VLOOKUP($B38,Motors!A:N,9,0)</f>
        <v>460.31784000000005</v>
      </c>
      <c r="H38" s="28">
        <f>VLOOKUP($B38,Motors!A:O,10,0)</f>
        <v>506.34962400000012</v>
      </c>
      <c r="I38" s="51" t="s">
        <v>781</v>
      </c>
      <c r="L38" s="59" t="s">
        <v>147</v>
      </c>
      <c r="O38" s="39" t="s">
        <v>479</v>
      </c>
      <c r="P38" s="43" t="s">
        <v>330</v>
      </c>
      <c r="Q38" s="65" t="s">
        <v>695</v>
      </c>
    </row>
    <row r="39" spans="1:17" ht="13" x14ac:dyDescent="0.25">
      <c r="A39" s="35" t="s">
        <v>141</v>
      </c>
      <c r="B39" s="34">
        <v>1039065</v>
      </c>
      <c r="C39" s="26" t="s">
        <v>59</v>
      </c>
      <c r="D39" s="68">
        <v>1</v>
      </c>
      <c r="E39" s="28">
        <f>VLOOKUP($B39,Motors!A:L,7,0)</f>
        <v>513.7944</v>
      </c>
      <c r="F39" s="28">
        <f>VLOOKUP($B39,Motors!A:M,8,0)</f>
        <v>565.17384000000004</v>
      </c>
      <c r="G39" s="28">
        <f>VLOOKUP($B39,Motors!A:N,9,0)</f>
        <v>513.7944</v>
      </c>
      <c r="H39" s="28">
        <f>VLOOKUP($B39,Motors!A:O,10,0)</f>
        <v>565.17384000000004</v>
      </c>
      <c r="I39" s="51" t="s">
        <v>781</v>
      </c>
      <c r="L39" s="59" t="s">
        <v>146</v>
      </c>
      <c r="O39" s="39" t="s">
        <v>480</v>
      </c>
      <c r="P39" s="43" t="s">
        <v>292</v>
      </c>
      <c r="Q39" s="65" t="s">
        <v>679</v>
      </c>
    </row>
    <row r="40" spans="1:17" ht="13" x14ac:dyDescent="0.25">
      <c r="A40" s="35" t="s">
        <v>142</v>
      </c>
      <c r="B40" s="34">
        <v>1043037</v>
      </c>
      <c r="C40" s="26" t="s">
        <v>59</v>
      </c>
      <c r="D40" s="68">
        <v>1</v>
      </c>
      <c r="E40" s="28">
        <f>VLOOKUP($B40,Motors!A:L,7,0)</f>
        <v>571.46519999999998</v>
      </c>
      <c r="F40" s="28">
        <f>VLOOKUP($B40,Motors!A:M,8,0)</f>
        <v>628.61171999999999</v>
      </c>
      <c r="G40" s="28">
        <f>VLOOKUP($B40,Motors!A:N,9,0)</f>
        <v>571.46519999999998</v>
      </c>
      <c r="H40" s="28">
        <f>VLOOKUP($B40,Motors!A:O,10,0)</f>
        <v>628.61171999999999</v>
      </c>
      <c r="I40" s="51" t="s">
        <v>781</v>
      </c>
      <c r="L40" s="59" t="s">
        <v>141</v>
      </c>
      <c r="O40" s="39" t="s">
        <v>481</v>
      </c>
      <c r="P40" s="43" t="s">
        <v>291</v>
      </c>
      <c r="Q40" s="65" t="s">
        <v>584</v>
      </c>
    </row>
    <row r="41" spans="1:17" ht="13" x14ac:dyDescent="0.25">
      <c r="A41" s="35" t="s">
        <v>104</v>
      </c>
      <c r="B41" s="34">
        <v>1045041</v>
      </c>
      <c r="C41" s="26" t="s">
        <v>59</v>
      </c>
      <c r="D41" s="68">
        <v>1</v>
      </c>
      <c r="E41" s="28">
        <f>VLOOKUP($B41,Motors!A:L,7,0)</f>
        <v>591.3878400000001</v>
      </c>
      <c r="F41" s="28">
        <f>VLOOKUP($B41,Motors!A:M,8,0)</f>
        <v>650.5266240000002</v>
      </c>
      <c r="G41" s="28">
        <f>VLOOKUP($B41,Motors!A:N,9,0)</f>
        <v>591.3878400000001</v>
      </c>
      <c r="H41" s="28">
        <f>VLOOKUP($B41,Motors!A:O,10,0)</f>
        <v>650.5266240000002</v>
      </c>
      <c r="I41" s="51" t="s">
        <v>781</v>
      </c>
      <c r="L41" s="59" t="s">
        <v>142</v>
      </c>
      <c r="O41" s="39" t="s">
        <v>482</v>
      </c>
      <c r="P41" s="43" t="s">
        <v>234</v>
      </c>
      <c r="Q41" s="65" t="s">
        <v>585</v>
      </c>
    </row>
    <row r="42" spans="1:17" ht="13" x14ac:dyDescent="0.25">
      <c r="A42" s="35" t="s">
        <v>105</v>
      </c>
      <c r="B42" s="34">
        <v>1049065</v>
      </c>
      <c r="C42" s="26" t="s">
        <v>59</v>
      </c>
      <c r="D42" s="68">
        <v>1</v>
      </c>
      <c r="E42" s="28">
        <f>VLOOKUP($B42,Motors!A:L,7,0)</f>
        <v>646.96152000000006</v>
      </c>
      <c r="F42" s="28">
        <f>VLOOKUP($B42,Motors!A:M,8,0)</f>
        <v>711.65767200000016</v>
      </c>
      <c r="G42" s="28">
        <f>VLOOKUP($B42,Motors!A:N,9,0)</f>
        <v>646.96152000000006</v>
      </c>
      <c r="H42" s="28">
        <f>VLOOKUP($B42,Motors!A:O,10,0)</f>
        <v>711.65767200000016</v>
      </c>
      <c r="I42" s="51" t="s">
        <v>781</v>
      </c>
      <c r="L42" s="59" t="s">
        <v>104</v>
      </c>
      <c r="O42" s="39" t="s">
        <v>641</v>
      </c>
      <c r="P42" s="43" t="s">
        <v>233</v>
      </c>
      <c r="Q42" s="65" t="s">
        <v>678</v>
      </c>
    </row>
    <row r="43" spans="1:17" ht="13" x14ac:dyDescent="0.25">
      <c r="A43" s="35" t="s">
        <v>240</v>
      </c>
      <c r="B43" s="34">
        <v>1051029</v>
      </c>
      <c r="C43" s="26" t="s">
        <v>59</v>
      </c>
      <c r="D43" s="68">
        <v>1</v>
      </c>
      <c r="E43" s="28">
        <f>VLOOKUP($B43,Motors!A:L,7,0)</f>
        <v>692.04960000000005</v>
      </c>
      <c r="F43" s="28">
        <f>VLOOKUP($B43,Motors!A:M,8,0)</f>
        <v>761.25456000000008</v>
      </c>
      <c r="G43" s="28">
        <f>VLOOKUP($B43,Motors!A:N,9,0)</f>
        <v>692.04960000000005</v>
      </c>
      <c r="H43" s="28">
        <f>VLOOKUP($B43,Motors!A:O,10,0)</f>
        <v>761.25456000000008</v>
      </c>
      <c r="I43" s="51" t="s">
        <v>781</v>
      </c>
      <c r="L43" s="59" t="s">
        <v>105</v>
      </c>
      <c r="O43" s="39" t="s">
        <v>642</v>
      </c>
      <c r="P43" s="43" t="s">
        <v>288</v>
      </c>
      <c r="Q43" s="65" t="s">
        <v>677</v>
      </c>
    </row>
    <row r="44" spans="1:17" ht="13" x14ac:dyDescent="0.25">
      <c r="A44" s="27" t="s">
        <v>241</v>
      </c>
      <c r="B44" s="25">
        <v>1032968</v>
      </c>
      <c r="C44" s="26" t="s">
        <v>266</v>
      </c>
      <c r="D44" s="68">
        <v>1</v>
      </c>
      <c r="E44" s="28">
        <f>VLOOKUP($B44,Motors!A:L,7,0)</f>
        <v>414.18119999999999</v>
      </c>
      <c r="F44" s="28">
        <f>VLOOKUP($B44,Motors!A:M,8,0)</f>
        <v>455.59932000000003</v>
      </c>
      <c r="G44" s="28">
        <f>VLOOKUP($B44,Motors!A:N,9,0)</f>
        <v>414.18119999999999</v>
      </c>
      <c r="H44" s="28">
        <f>VLOOKUP($B44,Motors!A:O,10,0)</f>
        <v>455.59932000000003</v>
      </c>
      <c r="I44" s="51" t="s">
        <v>781</v>
      </c>
      <c r="L44" s="59" t="s">
        <v>240</v>
      </c>
      <c r="O44" s="39" t="s">
        <v>16</v>
      </c>
      <c r="P44" s="43" t="s">
        <v>287</v>
      </c>
      <c r="Q44" s="66" t="s">
        <v>635</v>
      </c>
    </row>
    <row r="45" spans="1:17" ht="13" x14ac:dyDescent="0.25">
      <c r="A45" s="27" t="s">
        <v>84</v>
      </c>
      <c r="B45" s="25">
        <v>1032099</v>
      </c>
      <c r="C45" s="26" t="s">
        <v>266</v>
      </c>
      <c r="D45" s="68">
        <v>1</v>
      </c>
      <c r="E45" s="28">
        <f>VLOOKUP($B45,Motors!A:L,7,0)</f>
        <v>437.24952000000002</v>
      </c>
      <c r="F45" s="28">
        <f>VLOOKUP($B45,Motors!A:M,8,0)</f>
        <v>480.97447200000005</v>
      </c>
      <c r="G45" s="28">
        <f>VLOOKUP($B45,Motors!A:N,9,0)</f>
        <v>437.24952000000002</v>
      </c>
      <c r="H45" s="28">
        <f>VLOOKUP($B45,Motors!A:O,10,0)</f>
        <v>480.97447200000005</v>
      </c>
      <c r="I45" s="51" t="s">
        <v>781</v>
      </c>
      <c r="L45" s="59" t="s">
        <v>241</v>
      </c>
      <c r="O45" s="39" t="s">
        <v>17</v>
      </c>
      <c r="P45" s="43" t="s">
        <v>150</v>
      </c>
      <c r="Q45" s="66" t="s">
        <v>615</v>
      </c>
    </row>
    <row r="46" spans="1:17" ht="13" x14ac:dyDescent="0.25">
      <c r="A46" s="27" t="s">
        <v>85</v>
      </c>
      <c r="B46" s="25">
        <v>1037351</v>
      </c>
      <c r="C46" s="26" t="s">
        <v>266</v>
      </c>
      <c r="D46" s="68">
        <v>1</v>
      </c>
      <c r="E46" s="28">
        <f>VLOOKUP($B46,Motors!A:L,7,0)</f>
        <v>473.94911999999999</v>
      </c>
      <c r="F46" s="28">
        <f>VLOOKUP($B46,Motors!A:M,8,0)</f>
        <v>521.34403200000008</v>
      </c>
      <c r="G46" s="28">
        <f>VLOOKUP($B46,Motors!A:N,9,0)</f>
        <v>473.94911999999999</v>
      </c>
      <c r="H46" s="28">
        <f>VLOOKUP($B46,Motors!A:O,10,0)</f>
        <v>521.34403200000008</v>
      </c>
      <c r="I46" s="51" t="s">
        <v>781</v>
      </c>
      <c r="L46" s="59" t="s">
        <v>84</v>
      </c>
      <c r="O46" s="39" t="s">
        <v>18</v>
      </c>
      <c r="P46" s="43" t="s">
        <v>149</v>
      </c>
      <c r="Q46" s="65" t="s">
        <v>663</v>
      </c>
    </row>
    <row r="47" spans="1:17" ht="13" x14ac:dyDescent="0.25">
      <c r="A47" s="27" t="s">
        <v>86</v>
      </c>
      <c r="B47" s="25">
        <v>1039110</v>
      </c>
      <c r="C47" s="26" t="s">
        <v>266</v>
      </c>
      <c r="D47" s="68">
        <v>1</v>
      </c>
      <c r="E47" s="28">
        <f>VLOOKUP($B47,Motors!A:L,7,0)</f>
        <v>486.53184000000005</v>
      </c>
      <c r="F47" s="28">
        <f>VLOOKUP($B47,Motors!A:M,8,0)</f>
        <v>535.18502400000011</v>
      </c>
      <c r="G47" s="28">
        <f>VLOOKUP($B47,Motors!A:N,9,0)</f>
        <v>486.53184000000005</v>
      </c>
      <c r="H47" s="28">
        <f>VLOOKUP($B47,Motors!A:O,10,0)</f>
        <v>535.18502400000011</v>
      </c>
      <c r="I47" s="51" t="s">
        <v>781</v>
      </c>
      <c r="L47" s="59" t="s">
        <v>85</v>
      </c>
      <c r="O47" s="39" t="s">
        <v>347</v>
      </c>
      <c r="P47" s="43" t="s">
        <v>151</v>
      </c>
      <c r="Q47" s="65" t="s">
        <v>664</v>
      </c>
    </row>
    <row r="48" spans="1:17" ht="13" x14ac:dyDescent="0.25">
      <c r="A48" s="27" t="s">
        <v>87</v>
      </c>
      <c r="B48" s="25">
        <v>1039111</v>
      </c>
      <c r="C48" s="26" t="s">
        <v>266</v>
      </c>
      <c r="D48" s="68">
        <v>1</v>
      </c>
      <c r="E48" s="28">
        <f>VLOOKUP($B48,Motors!A:L,7,0)</f>
        <v>527.42568000000006</v>
      </c>
      <c r="F48" s="28">
        <f>VLOOKUP($B48,Motors!A:M,8,0)</f>
        <v>580.16824800000006</v>
      </c>
      <c r="G48" s="28">
        <f>VLOOKUP($B48,Motors!A:N,9,0)</f>
        <v>527.42568000000006</v>
      </c>
      <c r="H48" s="28">
        <f>VLOOKUP($B48,Motors!A:O,10,0)</f>
        <v>580.16824800000006</v>
      </c>
      <c r="I48" s="51" t="s">
        <v>781</v>
      </c>
      <c r="L48" s="59" t="s">
        <v>86</v>
      </c>
      <c r="O48" s="39" t="s">
        <v>348</v>
      </c>
      <c r="P48" s="43" t="s">
        <v>152</v>
      </c>
      <c r="Q48" s="65" t="s">
        <v>665</v>
      </c>
    </row>
    <row r="49" spans="1:17" ht="13" x14ac:dyDescent="0.25">
      <c r="A49" s="27" t="s">
        <v>282</v>
      </c>
      <c r="B49" s="27">
        <v>1032448</v>
      </c>
      <c r="C49" s="26" t="s">
        <v>170</v>
      </c>
      <c r="D49" s="68">
        <v>1</v>
      </c>
      <c r="E49" s="28">
        <f>VLOOKUP($B49,Motors!A:L,7,0)</f>
        <v>569.36808000000008</v>
      </c>
      <c r="F49" s="28">
        <f>VLOOKUP($B49,Motors!A:M,8,0)</f>
        <v>626.30488800000012</v>
      </c>
      <c r="G49" s="28">
        <f>VLOOKUP($B49,Motors!A:N,9,0)</f>
        <v>569.36808000000008</v>
      </c>
      <c r="H49" s="28">
        <f>VLOOKUP($B49,Motors!A:O,10,0)</f>
        <v>626.30488800000012</v>
      </c>
      <c r="I49" s="51" t="s">
        <v>781</v>
      </c>
      <c r="L49" s="59" t="s">
        <v>87</v>
      </c>
      <c r="O49" s="39" t="s">
        <v>349</v>
      </c>
      <c r="P49" s="43" t="s">
        <v>440</v>
      </c>
      <c r="Q49" s="65" t="s">
        <v>666</v>
      </c>
    </row>
    <row r="50" spans="1:17" ht="13" x14ac:dyDescent="0.25">
      <c r="A50" s="27" t="s">
        <v>284</v>
      </c>
      <c r="B50" s="27">
        <v>1032558</v>
      </c>
      <c r="C50" s="26" t="s">
        <v>170</v>
      </c>
      <c r="D50" s="68">
        <v>1</v>
      </c>
      <c r="E50" s="28">
        <f>VLOOKUP($B50,Motors!A:L,7,0)</f>
        <v>590.33928000000003</v>
      </c>
      <c r="F50" s="28">
        <f>VLOOKUP($B50,Motors!A:M,8,0)</f>
        <v>649.37320800000009</v>
      </c>
      <c r="G50" s="28">
        <f>VLOOKUP($B50,Motors!A:N,9,0)</f>
        <v>590.33928000000003</v>
      </c>
      <c r="H50" s="28">
        <f>VLOOKUP($B50,Motors!A:O,10,0)</f>
        <v>649.37320800000009</v>
      </c>
      <c r="I50" s="51" t="s">
        <v>781</v>
      </c>
      <c r="L50" s="59" t="s">
        <v>282</v>
      </c>
      <c r="O50" s="39" t="s">
        <v>350</v>
      </c>
      <c r="P50" s="43" t="s">
        <v>441</v>
      </c>
      <c r="Q50" s="65" t="s">
        <v>667</v>
      </c>
    </row>
    <row r="51" spans="1:17" ht="13" x14ac:dyDescent="0.25">
      <c r="A51" s="27" t="s">
        <v>226</v>
      </c>
      <c r="B51" s="27">
        <v>1037432</v>
      </c>
      <c r="C51" s="26" t="s">
        <v>170</v>
      </c>
      <c r="D51" s="68">
        <v>1</v>
      </c>
      <c r="E51" s="28">
        <f>VLOOKUP($B51,Motors!A:L,7,0)</f>
        <v>598.7277600000001</v>
      </c>
      <c r="F51" s="28">
        <f>VLOOKUP($B51,Motors!A:M,8,0)</f>
        <v>658.60053600000015</v>
      </c>
      <c r="G51" s="28">
        <f>VLOOKUP($B51,Motors!A:N,9,0)</f>
        <v>598.7277600000001</v>
      </c>
      <c r="H51" s="28">
        <f>VLOOKUP($B51,Motors!A:O,10,0)</f>
        <v>658.60053600000015</v>
      </c>
      <c r="I51" s="51" t="s">
        <v>781</v>
      </c>
      <c r="L51" s="59" t="s">
        <v>284</v>
      </c>
      <c r="O51" s="39" t="s">
        <v>351</v>
      </c>
      <c r="P51" s="43" t="s">
        <v>196</v>
      </c>
      <c r="Q51" s="65" t="s">
        <v>668</v>
      </c>
    </row>
    <row r="52" spans="1:17" ht="13" x14ac:dyDescent="0.25">
      <c r="A52" s="27" t="s">
        <v>227</v>
      </c>
      <c r="B52" s="27">
        <v>1037553</v>
      </c>
      <c r="C52" s="26" t="s">
        <v>170</v>
      </c>
      <c r="D52" s="68">
        <v>1</v>
      </c>
      <c r="E52" s="28">
        <f>VLOOKUP($B52,Motors!A:L,7,0)</f>
        <v>621.79608000000007</v>
      </c>
      <c r="F52" s="28">
        <f>VLOOKUP($B52,Motors!A:M,8,0)</f>
        <v>683.9756880000001</v>
      </c>
      <c r="G52" s="28">
        <f>VLOOKUP($B52,Motors!A:N,9,0)</f>
        <v>621.79608000000007</v>
      </c>
      <c r="H52" s="28">
        <f>VLOOKUP($B52,Motors!A:O,10,0)</f>
        <v>683.9756880000001</v>
      </c>
      <c r="I52" s="51" t="s">
        <v>781</v>
      </c>
      <c r="L52" s="59" t="s">
        <v>226</v>
      </c>
      <c r="O52" s="39" t="s">
        <v>67</v>
      </c>
      <c r="P52" s="43" t="s">
        <v>78</v>
      </c>
      <c r="Q52" s="65" t="s">
        <v>669</v>
      </c>
    </row>
    <row r="53" spans="1:17" ht="13" x14ac:dyDescent="0.25">
      <c r="A53" s="27" t="s">
        <v>148</v>
      </c>
      <c r="B53" s="27">
        <v>1032877</v>
      </c>
      <c r="C53" s="26" t="s">
        <v>170</v>
      </c>
      <c r="D53" s="68">
        <v>1</v>
      </c>
      <c r="E53" s="28">
        <f>VLOOKUP($B53,Motors!A:L,7,0)</f>
        <v>699.38952000000006</v>
      </c>
      <c r="F53" s="28">
        <f>VLOOKUP($B53,Motors!A:M,8,0)</f>
        <v>769.32847200000015</v>
      </c>
      <c r="G53" s="28">
        <f>VLOOKUP($B53,Motors!A:N,9,0)</f>
        <v>699.38952000000006</v>
      </c>
      <c r="H53" s="28">
        <f>VLOOKUP($B53,Motors!A:O,10,0)</f>
        <v>769.32847200000015</v>
      </c>
      <c r="I53" s="51" t="s">
        <v>781</v>
      </c>
      <c r="L53" s="59" t="s">
        <v>227</v>
      </c>
      <c r="O53" s="39" t="s">
        <v>599</v>
      </c>
      <c r="P53" s="43" t="s">
        <v>43</v>
      </c>
      <c r="Q53" s="65" t="s">
        <v>690</v>
      </c>
    </row>
    <row r="54" spans="1:17" ht="13" x14ac:dyDescent="0.25">
      <c r="A54" s="27" t="s">
        <v>228</v>
      </c>
      <c r="B54" s="27">
        <v>1039378</v>
      </c>
      <c r="C54" s="26" t="s">
        <v>170</v>
      </c>
      <c r="D54" s="68">
        <v>1</v>
      </c>
      <c r="E54" s="28">
        <f>VLOOKUP($B54,Motors!A:L,7,0)</f>
        <v>630.18456000000003</v>
      </c>
      <c r="F54" s="28">
        <f>VLOOKUP($B54,Motors!A:M,8,0)</f>
        <v>693.20301600000005</v>
      </c>
      <c r="G54" s="28">
        <f>VLOOKUP($B54,Motors!A:N,9,0)</f>
        <v>630.18456000000003</v>
      </c>
      <c r="H54" s="28">
        <f>VLOOKUP($B54,Motors!A:O,10,0)</f>
        <v>693.20301600000005</v>
      </c>
      <c r="I54" s="51" t="s">
        <v>781</v>
      </c>
      <c r="L54" s="59" t="s">
        <v>148</v>
      </c>
      <c r="O54" s="39" t="s">
        <v>68</v>
      </c>
      <c r="P54" s="43" t="s">
        <v>42</v>
      </c>
      <c r="Q54" s="65" t="s">
        <v>670</v>
      </c>
    </row>
    <row r="55" spans="1:17" ht="13" x14ac:dyDescent="0.25">
      <c r="A55" s="27" t="s">
        <v>134</v>
      </c>
      <c r="B55" s="27">
        <v>1043171</v>
      </c>
      <c r="C55" s="26" t="s">
        <v>170</v>
      </c>
      <c r="D55" s="68">
        <v>1</v>
      </c>
      <c r="E55" s="28">
        <f>VLOOKUP($B55,Motors!A:L,7,0)</f>
        <v>710.9236800000001</v>
      </c>
      <c r="F55" s="28">
        <f>VLOOKUP($B55,Motors!A:M,8,0)</f>
        <v>782.01604800000018</v>
      </c>
      <c r="G55" s="28">
        <f>VLOOKUP($B55,Motors!A:N,9,0)</f>
        <v>710.9236800000001</v>
      </c>
      <c r="H55" s="28">
        <f>VLOOKUP($B55,Motors!A:O,10,0)</f>
        <v>782.01604800000018</v>
      </c>
      <c r="I55" s="51" t="s">
        <v>781</v>
      </c>
      <c r="L55" s="59" t="s">
        <v>228</v>
      </c>
      <c r="O55" s="39" t="s">
        <v>318</v>
      </c>
      <c r="P55" s="43" t="s">
        <v>238</v>
      </c>
      <c r="Q55" s="65" t="s">
        <v>671</v>
      </c>
    </row>
    <row r="56" spans="1:17" ht="13" x14ac:dyDescent="0.25">
      <c r="A56" s="27" t="s">
        <v>135</v>
      </c>
      <c r="B56" s="27">
        <v>1045344</v>
      </c>
      <c r="C56" s="26" t="s">
        <v>170</v>
      </c>
      <c r="D56" s="68">
        <v>1</v>
      </c>
      <c r="E56" s="28">
        <f>VLOOKUP($B56,Motors!A:L,7,0)</f>
        <v>747.62328000000002</v>
      </c>
      <c r="F56" s="28">
        <f>VLOOKUP($B56,Motors!A:M,8,0)</f>
        <v>822.38560800000005</v>
      </c>
      <c r="G56" s="28">
        <f>VLOOKUP($B56,Motors!A:N,9,0)</f>
        <v>747.62328000000002</v>
      </c>
      <c r="H56" s="28">
        <f>VLOOKUP($B56,Motors!A:O,10,0)</f>
        <v>822.38560800000005</v>
      </c>
      <c r="I56" s="51" t="s">
        <v>781</v>
      </c>
      <c r="L56" s="59" t="s">
        <v>134</v>
      </c>
      <c r="O56" s="39" t="s">
        <v>319</v>
      </c>
      <c r="P56" s="43" t="s">
        <v>237</v>
      </c>
      <c r="Q56" s="65" t="s">
        <v>672</v>
      </c>
    </row>
    <row r="57" spans="1:17" ht="13" x14ac:dyDescent="0.25">
      <c r="A57" s="27" t="s">
        <v>253</v>
      </c>
      <c r="B57" s="27">
        <v>1049447</v>
      </c>
      <c r="C57" s="26" t="s">
        <v>170</v>
      </c>
      <c r="D57" s="68">
        <v>1</v>
      </c>
      <c r="E57" s="28">
        <f>VLOOKUP($B57,Motors!A:L,7,0)</f>
        <v>809.48832000000004</v>
      </c>
      <c r="F57" s="28">
        <f>VLOOKUP($B57,Motors!A:M,8,0)</f>
        <v>890.43715200000008</v>
      </c>
      <c r="G57" s="28">
        <f>VLOOKUP($B57,Motors!A:N,9,0)</f>
        <v>809.48832000000004</v>
      </c>
      <c r="H57" s="28">
        <f>VLOOKUP($B57,Motors!A:O,10,0)</f>
        <v>890.43715200000008</v>
      </c>
      <c r="I57" s="51" t="s">
        <v>781</v>
      </c>
      <c r="L57" s="59" t="s">
        <v>135</v>
      </c>
      <c r="O57" s="39" t="s">
        <v>106</v>
      </c>
      <c r="P57" s="43" t="s">
        <v>390</v>
      </c>
      <c r="Q57" s="65" t="s">
        <v>673</v>
      </c>
    </row>
    <row r="58" spans="1:17" ht="13" x14ac:dyDescent="0.25">
      <c r="A58" s="27" t="s">
        <v>254</v>
      </c>
      <c r="B58" s="27">
        <v>1051304</v>
      </c>
      <c r="C58" s="26" t="s">
        <v>170</v>
      </c>
      <c r="D58" s="68">
        <v>1</v>
      </c>
      <c r="E58" s="28">
        <f>VLOOKUP($B58,Motors!A:L,7,0)</f>
        <v>931.12128000000007</v>
      </c>
      <c r="F58" s="28">
        <f>VLOOKUP($B58,Motors!A:M,8,0)</f>
        <v>1024.2334080000001</v>
      </c>
      <c r="G58" s="28">
        <f>VLOOKUP($B58,Motors!A:N,9,0)</f>
        <v>931.12128000000007</v>
      </c>
      <c r="H58" s="28">
        <f>VLOOKUP($B58,Motors!A:O,10,0)</f>
        <v>1024.2334080000001</v>
      </c>
      <c r="I58" s="51" t="s">
        <v>781</v>
      </c>
      <c r="L58" s="59" t="s">
        <v>253</v>
      </c>
      <c r="O58" s="39" t="s">
        <v>383</v>
      </c>
      <c r="P58" s="43" t="s">
        <v>291</v>
      </c>
      <c r="Q58" s="65" t="s">
        <v>674</v>
      </c>
    </row>
    <row r="59" spans="1:17" ht="13" x14ac:dyDescent="0.25">
      <c r="A59" s="27" t="s">
        <v>278</v>
      </c>
      <c r="B59" s="27">
        <v>1032535</v>
      </c>
      <c r="C59" s="26" t="s">
        <v>171</v>
      </c>
      <c r="D59" s="68">
        <v>1</v>
      </c>
      <c r="E59" s="28">
        <f>VLOOKUP($B59,Motors!A:L,7,0)</f>
        <v>580.90224000000012</v>
      </c>
      <c r="F59" s="28">
        <f>VLOOKUP($B59,Motors!A:M,8,0)</f>
        <v>638.99246400000015</v>
      </c>
      <c r="G59" s="28">
        <f>VLOOKUP($B59,Motors!A:N,9,0)</f>
        <v>580.90224000000012</v>
      </c>
      <c r="H59" s="28">
        <f>VLOOKUP($B59,Motors!A:O,10,0)</f>
        <v>638.99246400000015</v>
      </c>
      <c r="I59" s="51" t="s">
        <v>781</v>
      </c>
      <c r="L59" s="59" t="s">
        <v>254</v>
      </c>
      <c r="O59" s="39" t="s">
        <v>244</v>
      </c>
      <c r="P59" s="43" t="s">
        <v>391</v>
      </c>
      <c r="Q59" s="65" t="s">
        <v>675</v>
      </c>
    </row>
    <row r="60" spans="1:17" ht="13" x14ac:dyDescent="0.25">
      <c r="A60" s="27" t="s">
        <v>279</v>
      </c>
      <c r="B60" s="27">
        <v>1032537</v>
      </c>
      <c r="C60" s="26" t="s">
        <v>171</v>
      </c>
      <c r="D60" s="68">
        <v>1</v>
      </c>
      <c r="E60" s="28">
        <f>VLOOKUP($B60,Motors!A:L,7,0)</f>
        <v>606.06768</v>
      </c>
      <c r="F60" s="28">
        <f>VLOOKUP($B60,Motors!A:M,8,0)</f>
        <v>666.6744480000001</v>
      </c>
      <c r="G60" s="28">
        <f>VLOOKUP($B60,Motors!A:N,9,0)</f>
        <v>606.06768</v>
      </c>
      <c r="H60" s="28">
        <f>VLOOKUP($B60,Motors!A:O,10,0)</f>
        <v>666.6744480000001</v>
      </c>
      <c r="I60" s="51" t="s">
        <v>781</v>
      </c>
      <c r="L60" s="59" t="s">
        <v>278</v>
      </c>
      <c r="O60" s="39" t="s">
        <v>384</v>
      </c>
      <c r="P60" s="43" t="s">
        <v>39</v>
      </c>
      <c r="Q60" s="65" t="s">
        <v>676</v>
      </c>
    </row>
    <row r="61" spans="1:17" ht="13" x14ac:dyDescent="0.25">
      <c r="A61" s="27" t="s">
        <v>280</v>
      </c>
      <c r="B61" s="27">
        <v>1039445</v>
      </c>
      <c r="C61" s="26" t="s">
        <v>171</v>
      </c>
      <c r="D61" s="68">
        <v>1</v>
      </c>
      <c r="E61" s="28">
        <f>VLOOKUP($B61,Motors!A:L,7,0)</f>
        <v>640.67016000000012</v>
      </c>
      <c r="F61" s="28">
        <f>VLOOKUP($B61,Motors!A:M,8,0)</f>
        <v>704.7371760000002</v>
      </c>
      <c r="G61" s="28">
        <f>VLOOKUP($B61,Motors!A:N,9,0)</f>
        <v>640.67016000000012</v>
      </c>
      <c r="H61" s="28">
        <f>VLOOKUP($B61,Motors!A:O,10,0)</f>
        <v>704.7371760000002</v>
      </c>
      <c r="I61" s="51" t="s">
        <v>781</v>
      </c>
      <c r="L61" s="59" t="s">
        <v>279</v>
      </c>
      <c r="O61" s="39" t="s">
        <v>385</v>
      </c>
      <c r="P61" s="43" t="s">
        <v>389</v>
      </c>
      <c r="Q61" s="65" t="s">
        <v>587</v>
      </c>
    </row>
    <row r="62" spans="1:17" ht="13" x14ac:dyDescent="0.25">
      <c r="A62" s="27" t="s">
        <v>281</v>
      </c>
      <c r="B62" s="27">
        <v>1039447</v>
      </c>
      <c r="C62" s="26" t="s">
        <v>171</v>
      </c>
      <c r="D62" s="68">
        <v>1</v>
      </c>
      <c r="E62" s="28">
        <f>VLOOKUP($B62,Motors!A:L,7,0)</f>
        <v>657.44712000000004</v>
      </c>
      <c r="F62" s="28">
        <f>VLOOKUP($B62,Motors!A:M,8,0)</f>
        <v>723.19183200000009</v>
      </c>
      <c r="G62" s="28">
        <f>VLOOKUP($B62,Motors!A:N,9,0)</f>
        <v>657.44712000000004</v>
      </c>
      <c r="H62" s="28">
        <f>VLOOKUP($B62,Motors!A:O,10,0)</f>
        <v>723.19183200000009</v>
      </c>
      <c r="I62" s="51" t="s">
        <v>781</v>
      </c>
      <c r="L62" s="59" t="s">
        <v>280</v>
      </c>
      <c r="O62" s="39" t="s">
        <v>386</v>
      </c>
      <c r="P62" s="43" t="s">
        <v>79</v>
      </c>
      <c r="Q62" s="65" t="s">
        <v>588</v>
      </c>
    </row>
    <row r="63" spans="1:17" ht="13" x14ac:dyDescent="0.25">
      <c r="A63" s="27" t="s">
        <v>450</v>
      </c>
      <c r="B63" s="27">
        <v>1001788</v>
      </c>
      <c r="C63" s="26" t="s">
        <v>474</v>
      </c>
      <c r="D63" s="68">
        <v>1</v>
      </c>
      <c r="E63" s="28">
        <f>VLOOKUP($B63,Motors!A:L,7,0)</f>
        <v>531.61992000000009</v>
      </c>
      <c r="F63" s="28">
        <f>VLOOKUP($B63,Motors!A:M,8,0)</f>
        <v>584.78191200000015</v>
      </c>
      <c r="G63" s="28">
        <f>VLOOKUP($B63,Motors!A:N,9,0)</f>
        <v>531.61992000000009</v>
      </c>
      <c r="H63" s="28">
        <f>VLOOKUP($B63,Motors!A:O,10,0)</f>
        <v>584.78191200000015</v>
      </c>
      <c r="I63" s="51" t="s">
        <v>781</v>
      </c>
      <c r="L63" s="59" t="s">
        <v>281</v>
      </c>
      <c r="O63" s="39" t="s">
        <v>111</v>
      </c>
      <c r="P63" s="43" t="s">
        <v>199</v>
      </c>
      <c r="Q63" s="65" t="s">
        <v>589</v>
      </c>
    </row>
    <row r="64" spans="1:17" ht="13" x14ac:dyDescent="0.25">
      <c r="A64" s="27" t="s">
        <v>451</v>
      </c>
      <c r="B64" s="27">
        <v>1001783</v>
      </c>
      <c r="C64" s="26" t="s">
        <v>474</v>
      </c>
      <c r="D64" s="68">
        <v>1</v>
      </c>
      <c r="E64" s="28">
        <f>VLOOKUP($B64,Motors!A:L,7,0)</f>
        <v>543.15408000000002</v>
      </c>
      <c r="F64" s="28">
        <f>VLOOKUP($B64,Motors!A:M,8,0)</f>
        <v>597.46948800000007</v>
      </c>
      <c r="G64" s="28">
        <f>VLOOKUP($B64,Motors!A:N,9,0)</f>
        <v>543.15408000000002</v>
      </c>
      <c r="H64" s="28">
        <f>VLOOKUP($B64,Motors!A:O,10,0)</f>
        <v>597.46948800000007</v>
      </c>
      <c r="I64" s="51" t="s">
        <v>781</v>
      </c>
      <c r="L64" s="59" t="s">
        <v>450</v>
      </c>
      <c r="O64" s="39" t="s">
        <v>112</v>
      </c>
      <c r="P64" s="43" t="s">
        <v>218</v>
      </c>
      <c r="Q64" s="65" t="s">
        <v>590</v>
      </c>
    </row>
    <row r="65" spans="1:17" ht="13" x14ac:dyDescent="0.25">
      <c r="A65" s="27" t="s">
        <v>473</v>
      </c>
      <c r="B65" s="25">
        <v>1001781</v>
      </c>
      <c r="C65" s="26" t="s">
        <v>475</v>
      </c>
      <c r="D65" s="68">
        <v>1</v>
      </c>
      <c r="E65" s="28">
        <f>VLOOKUP($B65,Motors!A:L,7,0)</f>
        <v>618.65039999999999</v>
      </c>
      <c r="F65" s="28">
        <f>VLOOKUP($B65,Motors!A:M,8,0)</f>
        <v>680.51544000000001</v>
      </c>
      <c r="G65" s="28">
        <f>VLOOKUP($B65,Motors!A:N,9,0)</f>
        <v>618.65039999999999</v>
      </c>
      <c r="H65" s="28">
        <f>VLOOKUP($B65,Motors!A:O,10,0)</f>
        <v>680.51544000000001</v>
      </c>
      <c r="I65" s="51" t="s">
        <v>781</v>
      </c>
      <c r="L65" s="59" t="s">
        <v>451</v>
      </c>
      <c r="O65" s="39" t="s">
        <v>113</v>
      </c>
      <c r="P65" s="43" t="s">
        <v>331</v>
      </c>
      <c r="Q65" s="65" t="s">
        <v>591</v>
      </c>
    </row>
    <row r="66" spans="1:17" ht="13" x14ac:dyDescent="0.25">
      <c r="A66" s="27" t="s">
        <v>453</v>
      </c>
      <c r="B66" s="27">
        <v>1001786</v>
      </c>
      <c r="C66" s="26" t="s">
        <v>475</v>
      </c>
      <c r="D66" s="68">
        <v>1</v>
      </c>
      <c r="E66" s="28">
        <f>VLOOKUP($B66,Motors!A:L,7,0)</f>
        <v>726.65207999999996</v>
      </c>
      <c r="F66" s="28">
        <f>VLOOKUP($B66,Motors!A:M,8,0)</f>
        <v>799.31728799999996</v>
      </c>
      <c r="G66" s="28">
        <f>VLOOKUP($B66,Motors!A:N,9,0)</f>
        <v>726.65207999999996</v>
      </c>
      <c r="H66" s="28">
        <f>VLOOKUP($B66,Motors!A:O,10,0)</f>
        <v>799.31728799999996</v>
      </c>
      <c r="I66" s="51" t="s">
        <v>781</v>
      </c>
      <c r="L66" s="59" t="s">
        <v>473</v>
      </c>
      <c r="O66" s="39" t="s">
        <v>245</v>
      </c>
      <c r="P66" s="43" t="s">
        <v>435</v>
      </c>
      <c r="Q66" s="65" t="s">
        <v>593</v>
      </c>
    </row>
    <row r="67" spans="1:17" ht="13" x14ac:dyDescent="0.25">
      <c r="A67" s="27" t="s">
        <v>452</v>
      </c>
      <c r="B67" s="27">
        <v>1001780</v>
      </c>
      <c r="C67" s="26" t="s">
        <v>475</v>
      </c>
      <c r="D67" s="68">
        <v>1</v>
      </c>
      <c r="E67" s="28">
        <f>VLOOKUP($B67,Motors!A:L,7,0)</f>
        <v>738.18624</v>
      </c>
      <c r="F67" s="28">
        <f>VLOOKUP($B67,Motors!A:M,8,0)</f>
        <v>812.00486400000011</v>
      </c>
      <c r="G67" s="28">
        <f>VLOOKUP($B67,Motors!A:N,9,0)</f>
        <v>738.18624</v>
      </c>
      <c r="H67" s="28">
        <f>VLOOKUP($B67,Motors!A:O,10,0)</f>
        <v>812.00486400000011</v>
      </c>
      <c r="I67" s="51" t="s">
        <v>781</v>
      </c>
      <c r="L67" s="59" t="s">
        <v>453</v>
      </c>
      <c r="O67" s="39" t="s">
        <v>247</v>
      </c>
      <c r="P67" s="43" t="s">
        <v>292</v>
      </c>
      <c r="Q67" s="65" t="s">
        <v>594</v>
      </c>
    </row>
    <row r="68" spans="1:17" ht="13" x14ac:dyDescent="0.25">
      <c r="A68" s="27" t="s">
        <v>454</v>
      </c>
      <c r="B68" s="27">
        <v>1002383</v>
      </c>
      <c r="C68" s="26" t="s">
        <v>476</v>
      </c>
      <c r="D68" s="68">
        <v>1</v>
      </c>
      <c r="E68" s="28">
        <f>VLOOKUP($B68,Motors!A:L,7,0)</f>
        <v>792.71136000000001</v>
      </c>
      <c r="F68" s="28">
        <f>VLOOKUP($B68,Motors!A:M,8,0)</f>
        <v>871.98249600000008</v>
      </c>
      <c r="G68" s="28">
        <f>VLOOKUP($B68,Motors!A:N,9,0)</f>
        <v>792.71136000000001</v>
      </c>
      <c r="H68" s="28">
        <f>VLOOKUP($B68,Motors!A:O,10,0)</f>
        <v>871.98249600000008</v>
      </c>
      <c r="I68" s="51" t="s">
        <v>781</v>
      </c>
      <c r="L68" s="59" t="s">
        <v>452</v>
      </c>
      <c r="O68" s="39" t="s">
        <v>248</v>
      </c>
      <c r="P68" s="43" t="s">
        <v>236</v>
      </c>
      <c r="Q68" s="65" t="s">
        <v>595</v>
      </c>
    </row>
    <row r="69" spans="1:17" ht="13" x14ac:dyDescent="0.25">
      <c r="A69" s="27" t="s">
        <v>455</v>
      </c>
      <c r="B69" s="27">
        <v>1002500</v>
      </c>
      <c r="C69" s="26" t="s">
        <v>700</v>
      </c>
      <c r="D69" s="68">
        <v>1</v>
      </c>
      <c r="E69" s="28">
        <f>VLOOKUP($B69,Motors!A:L,7,0)</f>
        <v>803.19695999999999</v>
      </c>
      <c r="F69" s="28">
        <f>VLOOKUP($B69,Motors!A:M,8,0)</f>
        <v>883.51665600000001</v>
      </c>
      <c r="G69" s="28">
        <f>VLOOKUP($B69,Motors!A:N,9,0)</f>
        <v>803.19695999999999</v>
      </c>
      <c r="H69" s="28">
        <f>VLOOKUP($B69,Motors!A:O,10,0)</f>
        <v>883.51665600000001</v>
      </c>
      <c r="I69" s="51" t="s">
        <v>781</v>
      </c>
      <c r="L69" s="59" t="s">
        <v>454</v>
      </c>
      <c r="O69" s="39" t="s">
        <v>224</v>
      </c>
      <c r="P69" s="43" t="s">
        <v>235</v>
      </c>
      <c r="Q69" s="65" t="s">
        <v>596</v>
      </c>
    </row>
    <row r="70" spans="1:17" ht="13" x14ac:dyDescent="0.25">
      <c r="A70" s="27" t="s">
        <v>542</v>
      </c>
      <c r="B70" s="27">
        <v>1240220</v>
      </c>
      <c r="C70" s="36" t="s">
        <v>645</v>
      </c>
      <c r="D70" s="68">
        <v>1</v>
      </c>
      <c r="E70" s="28">
        <f>VLOOKUP($B70,Motors!A:L,7,0)</f>
        <v>629.13600000000008</v>
      </c>
      <c r="F70" s="28">
        <f>VLOOKUP($B70,Motors!A:M,8,0)</f>
        <v>692.04960000000017</v>
      </c>
      <c r="G70" s="28">
        <f>VLOOKUP($B70,Motors!A:N,9,0)</f>
        <v>629.13600000000008</v>
      </c>
      <c r="H70" s="28">
        <f>VLOOKUP($B70,Motors!A:O,10,0)</f>
        <v>692.04960000000017</v>
      </c>
      <c r="I70" s="51" t="s">
        <v>781</v>
      </c>
      <c r="L70" s="59" t="s">
        <v>455</v>
      </c>
      <c r="O70" s="39" t="s">
        <v>243</v>
      </c>
      <c r="P70" s="43" t="s">
        <v>39</v>
      </c>
      <c r="Q70" s="65" t="s">
        <v>597</v>
      </c>
    </row>
    <row r="71" spans="1:17" ht="13" x14ac:dyDescent="0.25">
      <c r="A71" s="27" t="s">
        <v>543</v>
      </c>
      <c r="B71" s="27">
        <v>1240222</v>
      </c>
      <c r="C71" s="36" t="s">
        <v>645</v>
      </c>
      <c r="D71" s="68">
        <v>1</v>
      </c>
      <c r="E71" s="28">
        <f>VLOOKUP($B71,Motors!A:L,7,0)</f>
        <v>650.10720000000003</v>
      </c>
      <c r="F71" s="28">
        <f>VLOOKUP($B71,Motors!A:M,8,0)</f>
        <v>715.11792000000014</v>
      </c>
      <c r="G71" s="28">
        <f>VLOOKUP($B71,Motors!A:N,9,0)</f>
        <v>650.10720000000003</v>
      </c>
      <c r="H71" s="28">
        <f>VLOOKUP($B71,Motors!A:O,10,0)</f>
        <v>715.11792000000014</v>
      </c>
      <c r="I71" s="51" t="s">
        <v>781</v>
      </c>
      <c r="L71" s="59" t="s">
        <v>542</v>
      </c>
      <c r="O71" s="39" t="s">
        <v>107</v>
      </c>
      <c r="P71" s="43" t="s">
        <v>41</v>
      </c>
      <c r="Q71" s="65" t="s">
        <v>606</v>
      </c>
    </row>
    <row r="72" spans="1:17" ht="13" x14ac:dyDescent="0.25">
      <c r="A72" s="27" t="s">
        <v>544</v>
      </c>
      <c r="B72" s="27">
        <v>1240224</v>
      </c>
      <c r="C72" s="36" t="s">
        <v>645</v>
      </c>
      <c r="D72" s="68">
        <v>1</v>
      </c>
      <c r="E72" s="28">
        <f>VLOOKUP($B72,Motors!A:L,7,0)</f>
        <v>681.56400000000008</v>
      </c>
      <c r="F72" s="28">
        <f>VLOOKUP($B72,Motors!A:M,8,0)</f>
        <v>749.72040000000015</v>
      </c>
      <c r="G72" s="28">
        <f>VLOOKUP($B72,Motors!A:N,9,0)</f>
        <v>681.56400000000008</v>
      </c>
      <c r="H72" s="28">
        <f>VLOOKUP($B72,Motors!A:O,10,0)</f>
        <v>749.72040000000015</v>
      </c>
      <c r="I72" s="51" t="s">
        <v>781</v>
      </c>
      <c r="L72" s="59" t="s">
        <v>543</v>
      </c>
      <c r="O72" s="39" t="s">
        <v>325</v>
      </c>
      <c r="P72" s="43" t="s">
        <v>40</v>
      </c>
      <c r="Q72" s="65" t="s">
        <v>598</v>
      </c>
    </row>
    <row r="73" spans="1:17" ht="13" x14ac:dyDescent="0.25">
      <c r="A73" s="27" t="s">
        <v>545</v>
      </c>
      <c r="B73" s="27">
        <v>1240243</v>
      </c>
      <c r="C73" s="36" t="s">
        <v>645</v>
      </c>
      <c r="D73" s="68">
        <v>1</v>
      </c>
      <c r="E73" s="28">
        <f>VLOOKUP($B73,Motors!A:L,7,0)</f>
        <v>807.39120000000003</v>
      </c>
      <c r="F73" s="28">
        <f>VLOOKUP($B73,Motors!A:M,8,0)</f>
        <v>888.1303200000001</v>
      </c>
      <c r="G73" s="28">
        <f>VLOOKUP($B73,Motors!A:N,9,0)</f>
        <v>807.39120000000003</v>
      </c>
      <c r="H73" s="28">
        <f>VLOOKUP($B73,Motors!A:O,10,0)</f>
        <v>888.1303200000001</v>
      </c>
      <c r="I73" s="51" t="s">
        <v>781</v>
      </c>
      <c r="L73" s="59" t="s">
        <v>544</v>
      </c>
      <c r="O73" s="39" t="s">
        <v>326</v>
      </c>
      <c r="P73" s="43" t="s">
        <v>215</v>
      </c>
    </row>
    <row r="74" spans="1:17" ht="13" x14ac:dyDescent="0.25">
      <c r="A74" s="27" t="s">
        <v>546</v>
      </c>
      <c r="B74" s="27">
        <v>1240245</v>
      </c>
      <c r="C74" s="36" t="s">
        <v>645</v>
      </c>
      <c r="D74" s="68">
        <v>1</v>
      </c>
      <c r="E74" s="28">
        <f>VLOOKUP($B74,Motors!A:L,7,0)</f>
        <v>891.27600000000007</v>
      </c>
      <c r="F74" s="28">
        <f>VLOOKUP($B74,Motors!A:M,8,0)</f>
        <v>980.4036000000001</v>
      </c>
      <c r="G74" s="28">
        <f>VLOOKUP($B74,Motors!A:N,9,0)</f>
        <v>891.27600000000007</v>
      </c>
      <c r="H74" s="28">
        <f>VLOOKUP($B74,Motors!A:O,10,0)</f>
        <v>980.4036000000001</v>
      </c>
      <c r="I74" s="51" t="s">
        <v>781</v>
      </c>
      <c r="L74" s="59" t="s">
        <v>545</v>
      </c>
      <c r="O74" s="39" t="s">
        <v>249</v>
      </c>
      <c r="P74" s="43" t="s">
        <v>265</v>
      </c>
    </row>
    <row r="75" spans="1:17" ht="13" x14ac:dyDescent="0.3">
      <c r="A75" s="27" t="s">
        <v>682</v>
      </c>
      <c r="B75" s="27">
        <v>1240221</v>
      </c>
      <c r="C75" s="36" t="s">
        <v>646</v>
      </c>
      <c r="D75" s="68">
        <v>1</v>
      </c>
      <c r="E75" s="28">
        <f>VLOOKUP($B75,Motors!A:L,7,0)</f>
        <v>639.62160000000006</v>
      </c>
      <c r="F75" s="28">
        <f>VLOOKUP($B75,Motors!A:M,8,0)</f>
        <v>703.5837600000001</v>
      </c>
      <c r="G75" s="28">
        <f>VLOOKUP($B75,Motors!A:N,9,0)</f>
        <v>639.62160000000006</v>
      </c>
      <c r="H75" s="28">
        <f>VLOOKUP($B75,Motors!A:O,10,0)</f>
        <v>703.5837600000001</v>
      </c>
      <c r="I75" s="51" t="s">
        <v>781</v>
      </c>
      <c r="L75" s="59" t="s">
        <v>546</v>
      </c>
      <c r="O75" s="39" t="s">
        <v>225</v>
      </c>
      <c r="P75" s="43" t="s">
        <v>338</v>
      </c>
    </row>
    <row r="76" spans="1:17" ht="13" x14ac:dyDescent="0.3">
      <c r="A76" s="27" t="s">
        <v>683</v>
      </c>
      <c r="B76" s="27">
        <v>1240244</v>
      </c>
      <c r="C76" s="36" t="s">
        <v>646</v>
      </c>
      <c r="D76" s="68">
        <v>1</v>
      </c>
      <c r="E76" s="28">
        <f>VLOOKUP($B76,Motors!A:L,7,0)</f>
        <v>817.8768</v>
      </c>
      <c r="F76" s="28">
        <f>VLOOKUP($B76,Motors!A:M,8,0)</f>
        <v>899.66448000000003</v>
      </c>
      <c r="G76" s="28">
        <f>VLOOKUP($B76,Motors!A:N,9,0)</f>
        <v>817.8768</v>
      </c>
      <c r="H76" s="28">
        <f>VLOOKUP($B76,Motors!A:O,10,0)</f>
        <v>899.66448000000003</v>
      </c>
      <c r="I76" s="51" t="s">
        <v>781</v>
      </c>
      <c r="L76" s="59" t="s">
        <v>783</v>
      </c>
      <c r="O76" s="37" t="s">
        <v>337</v>
      </c>
      <c r="P76" s="43" t="s">
        <v>200</v>
      </c>
    </row>
    <row r="77" spans="1:17" ht="13" x14ac:dyDescent="0.3">
      <c r="A77" s="27" t="s">
        <v>684</v>
      </c>
      <c r="B77" s="27">
        <v>1240246</v>
      </c>
      <c r="C77" s="36" t="s">
        <v>646</v>
      </c>
      <c r="D77" s="68">
        <v>1</v>
      </c>
      <c r="E77" s="28">
        <f>VLOOKUP($B77,Motors!A:L,7,0)</f>
        <v>901.76160000000004</v>
      </c>
      <c r="F77" s="28">
        <f>VLOOKUP($B77,Motors!A:M,8,0)</f>
        <v>991.93776000000014</v>
      </c>
      <c r="G77" s="28">
        <f>VLOOKUP($B77,Motors!A:N,9,0)</f>
        <v>901.76160000000004</v>
      </c>
      <c r="H77" s="28">
        <f>VLOOKUP($B77,Motors!A:O,10,0)</f>
        <v>991.93776000000014</v>
      </c>
      <c r="I77" s="51" t="s">
        <v>781</v>
      </c>
      <c r="L77" s="59" t="s">
        <v>784</v>
      </c>
      <c r="O77" s="39" t="s">
        <v>527</v>
      </c>
      <c r="P77" s="43" t="s">
        <v>199</v>
      </c>
    </row>
    <row r="78" spans="1:17" ht="13" x14ac:dyDescent="0.25">
      <c r="A78" s="27" t="s">
        <v>255</v>
      </c>
      <c r="B78" s="27">
        <v>1043001</v>
      </c>
      <c r="C78" s="26" t="s">
        <v>486</v>
      </c>
      <c r="D78" s="68">
        <v>1</v>
      </c>
      <c r="E78" s="28">
        <f>VLOOKUP($B78,Motors!A:L,7,0)</f>
        <v>706.72944000000007</v>
      </c>
      <c r="F78" s="28">
        <f>VLOOKUP($B78,Motors!A:M,8,0)</f>
        <v>777.4023840000001</v>
      </c>
      <c r="G78" s="28">
        <f>VLOOKUP($B78,Motors!A:N,9,0)</f>
        <v>706.72944000000007</v>
      </c>
      <c r="H78" s="28">
        <f>VLOOKUP($B78,Motors!A:O,10,0)</f>
        <v>777.4023840000001</v>
      </c>
      <c r="I78" s="51" t="s">
        <v>781</v>
      </c>
      <c r="L78" s="59" t="s">
        <v>785</v>
      </c>
      <c r="O78" s="39" t="s">
        <v>528</v>
      </c>
      <c r="P78" s="43" t="s">
        <v>218</v>
      </c>
    </row>
    <row r="79" spans="1:17" ht="13" x14ac:dyDescent="0.25">
      <c r="A79" s="27" t="s">
        <v>256</v>
      </c>
      <c r="B79" s="27">
        <v>1049011</v>
      </c>
      <c r="C79" s="26" t="s">
        <v>486</v>
      </c>
      <c r="D79" s="68">
        <v>1</v>
      </c>
      <c r="E79" s="28">
        <f>VLOOKUP($B79,Motors!A:L,7,0)</f>
        <v>794.80848000000003</v>
      </c>
      <c r="F79" s="28">
        <f>VLOOKUP($B79,Motors!A:M,8,0)</f>
        <v>874.28932800000007</v>
      </c>
      <c r="G79" s="28">
        <f>VLOOKUP($B79,Motors!A:N,9,0)</f>
        <v>794.80848000000003</v>
      </c>
      <c r="H79" s="28">
        <f>VLOOKUP($B79,Motors!A:O,10,0)</f>
        <v>874.28932800000007</v>
      </c>
      <c r="I79" s="51" t="s">
        <v>781</v>
      </c>
      <c r="L79" s="59" t="s">
        <v>255</v>
      </c>
      <c r="O79" s="39" t="s">
        <v>529</v>
      </c>
      <c r="P79" s="43" t="s">
        <v>217</v>
      </c>
    </row>
    <row r="80" spans="1:17" ht="13" x14ac:dyDescent="0.25">
      <c r="A80" s="27" t="s">
        <v>137</v>
      </c>
      <c r="B80" s="27">
        <v>1041023</v>
      </c>
      <c r="C80" s="26" t="s">
        <v>487</v>
      </c>
      <c r="D80" s="68">
        <v>1</v>
      </c>
      <c r="E80" s="28">
        <f>VLOOKUP($B80,Motors!A:L,7,0)</f>
        <v>929.02416000000005</v>
      </c>
      <c r="F80" s="28">
        <f>VLOOKUP($B80,Motors!A:M,8,0)</f>
        <v>1021.9265760000002</v>
      </c>
      <c r="G80" s="28">
        <f>VLOOKUP($B80,Motors!A:N,9,0)</f>
        <v>929.02416000000005</v>
      </c>
      <c r="H80" s="28">
        <f>VLOOKUP($B80,Motors!A:O,10,0)</f>
        <v>1021.9265760000002</v>
      </c>
      <c r="I80" s="51" t="s">
        <v>781</v>
      </c>
      <c r="L80" s="59" t="s">
        <v>256</v>
      </c>
      <c r="O80" s="39" t="s">
        <v>93</v>
      </c>
      <c r="P80" s="43" t="s">
        <v>216</v>
      </c>
    </row>
    <row r="81" spans="1:16" ht="13" x14ac:dyDescent="0.25">
      <c r="A81" s="27" t="s">
        <v>6</v>
      </c>
      <c r="B81" s="27">
        <v>1049037</v>
      </c>
      <c r="C81" s="26" t="s">
        <v>487</v>
      </c>
      <c r="D81" s="68">
        <v>1</v>
      </c>
      <c r="E81" s="28">
        <f>VLOOKUP($B81,Motors!A:L,7,0)</f>
        <v>1004.5204800000001</v>
      </c>
      <c r="F81" s="28">
        <f>VLOOKUP($B81,Motors!A:M,8,0)</f>
        <v>1104.9725280000002</v>
      </c>
      <c r="G81" s="28">
        <f>VLOOKUP($B81,Motors!A:N,9,0)</f>
        <v>1004.5204800000001</v>
      </c>
      <c r="H81" s="28">
        <f>VLOOKUP($B81,Motors!A:O,10,0)</f>
        <v>1104.9725280000002</v>
      </c>
      <c r="I81" s="51" t="s">
        <v>781</v>
      </c>
      <c r="L81" s="59" t="s">
        <v>137</v>
      </c>
      <c r="O81" s="41" t="s">
        <v>232</v>
      </c>
      <c r="P81" s="43" t="s">
        <v>123</v>
      </c>
    </row>
    <row r="82" spans="1:16" ht="13" x14ac:dyDescent="0.25">
      <c r="A82" s="27" t="s">
        <v>138</v>
      </c>
      <c r="B82" s="27">
        <v>1051017</v>
      </c>
      <c r="C82" s="26" t="s">
        <v>487</v>
      </c>
      <c r="D82" s="68">
        <v>1</v>
      </c>
      <c r="E82" s="28">
        <f>VLOOKUP($B82,Motors!A:L,7,0)</f>
        <v>1102.0365600000002</v>
      </c>
      <c r="F82" s="28">
        <f>VLOOKUP($B82,Motors!A:M,8,0)</f>
        <v>1212.2402160000004</v>
      </c>
      <c r="G82" s="28">
        <f>VLOOKUP($B82,Motors!A:N,9,0)</f>
        <v>1102.0365600000002</v>
      </c>
      <c r="H82" s="28">
        <f>VLOOKUP($B82,Motors!A:O,10,0)</f>
        <v>1212.2402160000004</v>
      </c>
      <c r="I82" s="51" t="s">
        <v>781</v>
      </c>
      <c r="L82" s="59" t="s">
        <v>6</v>
      </c>
      <c r="O82" s="41" t="s">
        <v>267</v>
      </c>
      <c r="P82" s="43" t="s">
        <v>274</v>
      </c>
    </row>
    <row r="83" spans="1:16" ht="13" x14ac:dyDescent="0.25">
      <c r="A83" s="27" t="s">
        <v>283</v>
      </c>
      <c r="B83" s="25">
        <v>1126009</v>
      </c>
      <c r="C83" s="26" t="s">
        <v>488</v>
      </c>
      <c r="D83" s="68">
        <v>1</v>
      </c>
      <c r="E83" s="28">
        <f>VLOOKUP($B83,Motors!A:L,7,0)</f>
        <v>740.28336000000002</v>
      </c>
      <c r="F83" s="28">
        <f>VLOOKUP($B83,Motors!A:M,8,0)</f>
        <v>814.3116960000001</v>
      </c>
      <c r="G83" s="28">
        <f>VLOOKUP($B83,Motors!A:N,9,0)</f>
        <v>740.28336000000002</v>
      </c>
      <c r="H83" s="28">
        <f>VLOOKUP($B83,Motors!A:O,10,0)</f>
        <v>814.3116960000001</v>
      </c>
      <c r="I83" s="51" t="s">
        <v>781</v>
      </c>
      <c r="L83" s="59" t="s">
        <v>138</v>
      </c>
      <c r="O83" s="41" t="s">
        <v>269</v>
      </c>
      <c r="P83" s="43" t="s">
        <v>273</v>
      </c>
    </row>
    <row r="84" spans="1:16" ht="13" x14ac:dyDescent="0.25">
      <c r="A84" s="27" t="s">
        <v>168</v>
      </c>
      <c r="B84" s="25">
        <v>1117161</v>
      </c>
      <c r="C84" s="26" t="s">
        <v>175</v>
      </c>
      <c r="D84" s="68">
        <v>1</v>
      </c>
      <c r="E84" s="28">
        <f>VLOOKUP($B84,Motors!A:L,7,0)</f>
        <v>891.27600000000007</v>
      </c>
      <c r="F84" s="28">
        <f>VLOOKUP($B84,Motors!A:M,8,0)</f>
        <v>980.4036000000001</v>
      </c>
      <c r="G84" s="28">
        <f>VLOOKUP($B84,Motors!A:N,9,0)</f>
        <v>891.27600000000007</v>
      </c>
      <c r="H84" s="28">
        <f>VLOOKUP($B84,Motors!A:O,10,0)</f>
        <v>980.4036000000001</v>
      </c>
      <c r="I84" s="51" t="s">
        <v>781</v>
      </c>
      <c r="L84" s="59" t="s">
        <v>283</v>
      </c>
      <c r="O84" s="41" t="s">
        <v>268</v>
      </c>
      <c r="P84" s="43" t="s">
        <v>250</v>
      </c>
    </row>
    <row r="85" spans="1:16" ht="13" x14ac:dyDescent="0.25">
      <c r="A85" s="25" t="s">
        <v>124</v>
      </c>
      <c r="B85" s="27">
        <v>1110102</v>
      </c>
      <c r="C85" s="26" t="s">
        <v>173</v>
      </c>
      <c r="D85" s="68">
        <v>1</v>
      </c>
      <c r="E85" s="28">
        <f>VLOOKUP($B85,Motors!A:L,7,0)</f>
        <v>619.69896000000006</v>
      </c>
      <c r="F85" s="28">
        <f>VLOOKUP($B85,Motors!A:M,8,0)</f>
        <v>681.66885600000012</v>
      </c>
      <c r="G85" s="28">
        <f>VLOOKUP($B85,Motors!A:N,9,0)</f>
        <v>619.69896000000006</v>
      </c>
      <c r="H85" s="28">
        <f>VLOOKUP($B85,Motors!A:O,10,0)</f>
        <v>681.66885600000012</v>
      </c>
      <c r="I85" s="51" t="s">
        <v>781</v>
      </c>
      <c r="L85" s="59" t="s">
        <v>168</v>
      </c>
      <c r="O85" s="41" t="s">
        <v>380</v>
      </c>
      <c r="P85" s="43" t="s">
        <v>45</v>
      </c>
    </row>
    <row r="86" spans="1:16" ht="13" x14ac:dyDescent="0.25">
      <c r="A86" s="25" t="s">
        <v>125</v>
      </c>
      <c r="B86" s="27">
        <v>1111095</v>
      </c>
      <c r="C86" s="26" t="s">
        <v>173</v>
      </c>
      <c r="D86" s="68">
        <v>1</v>
      </c>
      <c r="E86" s="28">
        <f>VLOOKUP($B86,Motors!A:L,7,0)</f>
        <v>676.32120000000009</v>
      </c>
      <c r="F86" s="28">
        <f>VLOOKUP($B86,Motors!A:M,8,0)</f>
        <v>743.95332000000019</v>
      </c>
      <c r="G86" s="28">
        <f>VLOOKUP($B86,Motors!A:N,9,0)</f>
        <v>676.32120000000009</v>
      </c>
      <c r="H86" s="28">
        <f>VLOOKUP($B86,Motors!A:O,10,0)</f>
        <v>743.95332000000019</v>
      </c>
      <c r="I86" s="51" t="s">
        <v>781</v>
      </c>
      <c r="L86" s="67" t="s">
        <v>124</v>
      </c>
      <c r="O86" s="41" t="s">
        <v>381</v>
      </c>
      <c r="P86" s="43" t="s">
        <v>182</v>
      </c>
    </row>
    <row r="87" spans="1:16" ht="13" x14ac:dyDescent="0.25">
      <c r="A87" s="25" t="s">
        <v>336</v>
      </c>
      <c r="B87" s="27">
        <v>1112164</v>
      </c>
      <c r="C87" s="26" t="s">
        <v>173</v>
      </c>
      <c r="D87" s="68">
        <v>1</v>
      </c>
      <c r="E87" s="28">
        <f>VLOOKUP($B87,Motors!A:L,7,0)</f>
        <v>720.36072000000001</v>
      </c>
      <c r="F87" s="28">
        <f>VLOOKUP($B87,Motors!A:M,8,0)</f>
        <v>792.39679200000012</v>
      </c>
      <c r="G87" s="28">
        <f>VLOOKUP($B87,Motors!A:N,9,0)</f>
        <v>720.36072000000001</v>
      </c>
      <c r="H87" s="28">
        <f>VLOOKUP($B87,Motors!A:O,10,0)</f>
        <v>792.39679200000012</v>
      </c>
      <c r="I87" s="51" t="s">
        <v>781</v>
      </c>
      <c r="L87" s="67" t="s">
        <v>125</v>
      </c>
      <c r="O87" s="41" t="s">
        <v>94</v>
      </c>
      <c r="P87" s="43" t="s">
        <v>346</v>
      </c>
    </row>
    <row r="88" spans="1:16" ht="13" x14ac:dyDescent="0.25">
      <c r="A88" s="25" t="s">
        <v>262</v>
      </c>
      <c r="B88" s="27">
        <v>1114130</v>
      </c>
      <c r="C88" s="26" t="s">
        <v>173</v>
      </c>
      <c r="D88" s="68">
        <v>1</v>
      </c>
      <c r="E88" s="28">
        <f>VLOOKUP($B88,Motors!A:L,7,0)</f>
        <v>849.33360000000005</v>
      </c>
      <c r="F88" s="28">
        <f>VLOOKUP($B88,Motors!A:M,8,0)</f>
        <v>934.26696000000015</v>
      </c>
      <c r="G88" s="28">
        <f>VLOOKUP($B88,Motors!A:N,9,0)</f>
        <v>849.33360000000005</v>
      </c>
      <c r="H88" s="28">
        <f>VLOOKUP($B88,Motors!A:O,10,0)</f>
        <v>934.26696000000015</v>
      </c>
      <c r="I88" s="51" t="s">
        <v>781</v>
      </c>
      <c r="L88" s="67" t="s">
        <v>336</v>
      </c>
      <c r="O88" s="39" t="s">
        <v>72</v>
      </c>
      <c r="P88" s="43" t="s">
        <v>396</v>
      </c>
    </row>
    <row r="89" spans="1:16" ht="13" x14ac:dyDescent="0.25">
      <c r="A89" s="25" t="s">
        <v>263</v>
      </c>
      <c r="B89" s="27">
        <v>1116125</v>
      </c>
      <c r="C89" s="26" t="s">
        <v>173</v>
      </c>
      <c r="D89" s="68">
        <v>1</v>
      </c>
      <c r="E89" s="28">
        <f>VLOOKUP($B89,Motors!A:L,7,0)</f>
        <v>923.78136000000006</v>
      </c>
      <c r="F89" s="28">
        <f>VLOOKUP($B89,Motors!A:M,8,0)</f>
        <v>1016.1594960000001</v>
      </c>
      <c r="G89" s="28">
        <f>VLOOKUP($B89,Motors!A:N,9,0)</f>
        <v>923.78136000000006</v>
      </c>
      <c r="H89" s="28">
        <f>VLOOKUP($B89,Motors!A:O,10,0)</f>
        <v>1016.1594960000001</v>
      </c>
      <c r="I89" s="51" t="s">
        <v>781</v>
      </c>
      <c r="L89" s="67" t="s">
        <v>262</v>
      </c>
      <c r="O89" s="39" t="s">
        <v>73</v>
      </c>
      <c r="P89" s="43" t="s">
        <v>119</v>
      </c>
    </row>
    <row r="90" spans="1:16" ht="13" x14ac:dyDescent="0.25">
      <c r="A90" s="25" t="s">
        <v>264</v>
      </c>
      <c r="B90" s="27">
        <v>1117119</v>
      </c>
      <c r="C90" s="26" t="s">
        <v>173</v>
      </c>
      <c r="D90" s="68">
        <v>1</v>
      </c>
      <c r="E90" s="28">
        <f>VLOOKUP($B90,Motors!A:L,7,0)</f>
        <v>969.91800000000001</v>
      </c>
      <c r="F90" s="28">
        <f>VLOOKUP($B90,Motors!A:M,8,0)</f>
        <v>1066.9098000000001</v>
      </c>
      <c r="G90" s="28">
        <f>VLOOKUP($B90,Motors!A:N,9,0)</f>
        <v>969.91800000000001</v>
      </c>
      <c r="H90" s="28">
        <f>VLOOKUP($B90,Motors!A:O,10,0)</f>
        <v>1066.9098000000001</v>
      </c>
      <c r="I90" s="51" t="s">
        <v>781</v>
      </c>
      <c r="L90" s="67" t="s">
        <v>263</v>
      </c>
      <c r="O90" s="39" t="s">
        <v>74</v>
      </c>
      <c r="P90" s="43" t="s">
        <v>118</v>
      </c>
    </row>
    <row r="91" spans="1:16" ht="13" x14ac:dyDescent="0.25">
      <c r="A91" s="25" t="s">
        <v>298</v>
      </c>
      <c r="B91" s="27">
        <v>1118090</v>
      </c>
      <c r="C91" s="26" t="s">
        <v>173</v>
      </c>
      <c r="D91" s="68">
        <v>1</v>
      </c>
      <c r="E91" s="28">
        <f>VLOOKUP($B91,Motors!A:L,7,0)</f>
        <v>998.22912000000008</v>
      </c>
      <c r="F91" s="28">
        <f>VLOOKUP($B91,Motors!A:M,8,0)</f>
        <v>1098.0520320000003</v>
      </c>
      <c r="G91" s="28">
        <f>VLOOKUP($B91,Motors!A:N,9,0)</f>
        <v>998.22912000000008</v>
      </c>
      <c r="H91" s="28">
        <f>VLOOKUP($B91,Motors!A:O,10,0)</f>
        <v>1098.0520320000003</v>
      </c>
      <c r="I91" s="51" t="s">
        <v>781</v>
      </c>
      <c r="L91" s="67" t="s">
        <v>264</v>
      </c>
      <c r="O91" s="39" t="s">
        <v>312</v>
      </c>
      <c r="P91" s="43" t="s">
        <v>202</v>
      </c>
    </row>
    <row r="92" spans="1:16" ht="13" x14ac:dyDescent="0.25">
      <c r="A92" s="27" t="s">
        <v>299</v>
      </c>
      <c r="B92" s="27">
        <v>1037384</v>
      </c>
      <c r="C92" s="26" t="s">
        <v>35</v>
      </c>
      <c r="D92" s="68">
        <v>1</v>
      </c>
      <c r="E92" s="28">
        <f>VLOOKUP($B92,Motors!A:L,7,0)</f>
        <v>593.48496000000011</v>
      </c>
      <c r="F92" s="28">
        <f>VLOOKUP($B92,Motors!A:M,8,0)</f>
        <v>652.83345600000018</v>
      </c>
      <c r="G92" s="28">
        <f>VLOOKUP($B92,Motors!A:N,9,0)</f>
        <v>593.48496000000011</v>
      </c>
      <c r="H92" s="28">
        <f>VLOOKUP($B92,Motors!A:O,10,0)</f>
        <v>652.83345600000018</v>
      </c>
      <c r="I92" s="51" t="s">
        <v>781</v>
      </c>
      <c r="L92" s="67" t="s">
        <v>298</v>
      </c>
      <c r="O92" s="39" t="s">
        <v>550</v>
      </c>
      <c r="P92" s="43" t="s">
        <v>205</v>
      </c>
    </row>
    <row r="93" spans="1:16" ht="13" x14ac:dyDescent="0.25">
      <c r="A93" s="27" t="s">
        <v>300</v>
      </c>
      <c r="B93" s="27">
        <v>1039363</v>
      </c>
      <c r="C93" s="26" t="s">
        <v>35</v>
      </c>
      <c r="D93" s="68">
        <v>1</v>
      </c>
      <c r="E93" s="28">
        <f>VLOOKUP($B93,Motors!A:L,7,0)</f>
        <v>613.4076</v>
      </c>
      <c r="F93" s="28">
        <f>VLOOKUP($B93,Motors!A:M,8,0)</f>
        <v>674.74836000000005</v>
      </c>
      <c r="G93" s="28">
        <f>VLOOKUP($B93,Motors!A:N,9,0)</f>
        <v>613.4076</v>
      </c>
      <c r="H93" s="28">
        <f>VLOOKUP($B93,Motors!A:O,10,0)</f>
        <v>674.74836000000005</v>
      </c>
      <c r="I93" s="51" t="s">
        <v>781</v>
      </c>
      <c r="L93" s="59" t="s">
        <v>299</v>
      </c>
      <c r="O93" s="39" t="s">
        <v>551</v>
      </c>
      <c r="P93" s="43" t="s">
        <v>438</v>
      </c>
    </row>
    <row r="94" spans="1:16" ht="13" x14ac:dyDescent="0.25">
      <c r="A94" s="27" t="s">
        <v>132</v>
      </c>
      <c r="B94" s="27">
        <v>1041374</v>
      </c>
      <c r="C94" s="26" t="s">
        <v>35</v>
      </c>
      <c r="D94" s="68">
        <v>1</v>
      </c>
      <c r="E94" s="28">
        <f>VLOOKUP($B94,Motors!A:L,7,0)</f>
        <v>655.35</v>
      </c>
      <c r="F94" s="28">
        <f>VLOOKUP($B94,Motors!A:M,8,0)</f>
        <v>720.8850000000001</v>
      </c>
      <c r="G94" s="28">
        <f>VLOOKUP($B94,Motors!A:N,9,0)</f>
        <v>655.35</v>
      </c>
      <c r="H94" s="28">
        <f>VLOOKUP($B94,Motors!A:O,10,0)</f>
        <v>720.8850000000001</v>
      </c>
      <c r="I94" s="51" t="s">
        <v>781</v>
      </c>
      <c r="L94" s="59" t="s">
        <v>300</v>
      </c>
      <c r="O94" s="39" t="s">
        <v>75</v>
      </c>
      <c r="P94" s="43" t="s">
        <v>691</v>
      </c>
    </row>
    <row r="95" spans="1:16" ht="13" x14ac:dyDescent="0.25">
      <c r="A95" s="27" t="s">
        <v>7</v>
      </c>
      <c r="B95" s="27">
        <v>1045314</v>
      </c>
      <c r="C95" s="26" t="s">
        <v>35</v>
      </c>
      <c r="D95" s="68">
        <v>1</v>
      </c>
      <c r="E95" s="28">
        <f>VLOOKUP($B95,Motors!A:L,7,0)</f>
        <v>718.26360000000011</v>
      </c>
      <c r="F95" s="28">
        <f>VLOOKUP($B95,Motors!A:M,8,0)</f>
        <v>790.08996000000013</v>
      </c>
      <c r="G95" s="28">
        <f>VLOOKUP($B95,Motors!A:N,9,0)</f>
        <v>718.26360000000011</v>
      </c>
      <c r="H95" s="28">
        <f>VLOOKUP($B95,Motors!A:O,10,0)</f>
        <v>790.08996000000013</v>
      </c>
      <c r="I95" s="51" t="s">
        <v>781</v>
      </c>
      <c r="L95" s="59" t="s">
        <v>132</v>
      </c>
      <c r="O95" s="39" t="s">
        <v>327</v>
      </c>
      <c r="P95" s="43" t="s">
        <v>692</v>
      </c>
    </row>
    <row r="96" spans="1:16" ht="13" x14ac:dyDescent="0.25">
      <c r="A96" s="27" t="s">
        <v>133</v>
      </c>
      <c r="B96" s="27">
        <v>1049430</v>
      </c>
      <c r="C96" s="26" t="s">
        <v>35</v>
      </c>
      <c r="D96" s="68">
        <v>1</v>
      </c>
      <c r="E96" s="28">
        <f>VLOOKUP($B96,Motors!A:L,7,0)</f>
        <v>766.49736000000007</v>
      </c>
      <c r="F96" s="28">
        <f>VLOOKUP($B96,Motors!A:M,8,0)</f>
        <v>843.14709600000015</v>
      </c>
      <c r="G96" s="28">
        <f>VLOOKUP($B96,Motors!A:N,9,0)</f>
        <v>766.49736000000007</v>
      </c>
      <c r="H96" s="28">
        <f>VLOOKUP($B96,Motors!A:O,10,0)</f>
        <v>843.14709600000015</v>
      </c>
      <c r="I96" s="51" t="s">
        <v>781</v>
      </c>
      <c r="L96" s="59" t="s">
        <v>7</v>
      </c>
      <c r="O96" s="39" t="s">
        <v>76</v>
      </c>
      <c r="P96" s="43" t="s">
        <v>203</v>
      </c>
    </row>
    <row r="97" spans="1:16" ht="13" x14ac:dyDescent="0.25">
      <c r="A97" s="27" t="s">
        <v>140</v>
      </c>
      <c r="B97" s="27">
        <v>1162023</v>
      </c>
      <c r="C97" s="26" t="s">
        <v>80</v>
      </c>
      <c r="D97" s="68">
        <v>1</v>
      </c>
      <c r="E97" s="28">
        <f>VLOOKUP($B97,Motors!A:L,7,0)</f>
        <v>630.18456000000003</v>
      </c>
      <c r="F97" s="28">
        <f>VLOOKUP($B97,Motors!A:M,8,0)</f>
        <v>693.20301600000005</v>
      </c>
      <c r="G97" s="28">
        <f>VLOOKUP($B97,Motors!A:N,9,0)</f>
        <v>630.18456000000003</v>
      </c>
      <c r="H97" s="28">
        <f>VLOOKUP($B97,Motors!A:O,10,0)</f>
        <v>693.20301600000005</v>
      </c>
      <c r="I97" s="51" t="s">
        <v>781</v>
      </c>
      <c r="L97" s="59" t="s">
        <v>133</v>
      </c>
      <c r="O97" s="39" t="s">
        <v>77</v>
      </c>
      <c r="P97" s="43" t="s">
        <v>153</v>
      </c>
    </row>
    <row r="98" spans="1:16" ht="13" x14ac:dyDescent="0.25">
      <c r="A98" s="27" t="s">
        <v>139</v>
      </c>
      <c r="B98" s="27">
        <v>1166025</v>
      </c>
      <c r="C98" s="26" t="s">
        <v>701</v>
      </c>
      <c r="D98" s="68">
        <v>1</v>
      </c>
      <c r="E98" s="28">
        <f>VLOOKUP($B98,Motors!A:L,7,0)</f>
        <v>833.60519999999997</v>
      </c>
      <c r="F98" s="28">
        <f>VLOOKUP($B98,Motors!A:M,8,0)</f>
        <v>916.96572000000003</v>
      </c>
      <c r="G98" s="28">
        <f>VLOOKUP($B98,Motors!A:N,9,0)</f>
        <v>833.60519999999997</v>
      </c>
      <c r="H98" s="28">
        <f>VLOOKUP($B98,Motors!A:O,10,0)</f>
        <v>916.96572000000003</v>
      </c>
      <c r="I98" s="51" t="s">
        <v>781</v>
      </c>
      <c r="L98" s="59" t="s">
        <v>140</v>
      </c>
      <c r="O98" s="39" t="s">
        <v>304</v>
      </c>
      <c r="P98" s="43" t="s">
        <v>439</v>
      </c>
    </row>
    <row r="99" spans="1:16" ht="13" x14ac:dyDescent="0.25">
      <c r="A99" s="27" t="s">
        <v>301</v>
      </c>
      <c r="B99" s="27">
        <v>1167017</v>
      </c>
      <c r="C99" s="26" t="s">
        <v>702</v>
      </c>
      <c r="D99" s="68">
        <v>1</v>
      </c>
      <c r="E99" s="28">
        <f>VLOOKUP($B99,Motors!A:L,7,0)</f>
        <v>997.18056000000001</v>
      </c>
      <c r="F99" s="28">
        <f>VLOOKUP($B99,Motors!A:M,8,0)</f>
        <v>1096.8986160000002</v>
      </c>
      <c r="G99" s="28">
        <f>VLOOKUP($B99,Motors!A:N,9,0)</f>
        <v>997.18056000000001</v>
      </c>
      <c r="H99" s="28">
        <f>VLOOKUP($B99,Motors!A:O,10,0)</f>
        <v>1096.8986160000002</v>
      </c>
      <c r="I99" s="51" t="s">
        <v>781</v>
      </c>
      <c r="L99" s="59" t="s">
        <v>139</v>
      </c>
      <c r="O99" s="39" t="s">
        <v>657</v>
      </c>
      <c r="P99" s="43" t="s">
        <v>48</v>
      </c>
    </row>
    <row r="100" spans="1:16" ht="13" x14ac:dyDescent="0.25">
      <c r="A100" s="27" t="s">
        <v>5</v>
      </c>
      <c r="B100" s="25">
        <v>1161117</v>
      </c>
      <c r="C100" s="26" t="s">
        <v>172</v>
      </c>
      <c r="D100" s="68">
        <v>1</v>
      </c>
      <c r="E100" s="28">
        <f>VLOOKUP($B100,Motors!A:L,7,0)</f>
        <v>831.50808000000006</v>
      </c>
      <c r="F100" s="28">
        <f>VLOOKUP($B100,Motors!A:M,8,0)</f>
        <v>914.65888800000016</v>
      </c>
      <c r="G100" s="28">
        <f>VLOOKUP($B100,Motors!A:N,9,0)</f>
        <v>831.50808000000006</v>
      </c>
      <c r="H100" s="28">
        <f>VLOOKUP($B100,Motors!A:O,10,0)</f>
        <v>914.65888800000016</v>
      </c>
      <c r="I100" s="51" t="s">
        <v>781</v>
      </c>
      <c r="L100" s="59" t="s">
        <v>301</v>
      </c>
      <c r="O100" s="39" t="s">
        <v>655</v>
      </c>
      <c r="P100" s="43" t="s">
        <v>206</v>
      </c>
    </row>
    <row r="101" spans="1:16" ht="13" x14ac:dyDescent="0.25">
      <c r="A101" s="27" t="s">
        <v>103</v>
      </c>
      <c r="B101" s="25">
        <v>1165102</v>
      </c>
      <c r="C101" s="26" t="s">
        <v>172</v>
      </c>
      <c r="D101" s="68">
        <v>1</v>
      </c>
      <c r="E101" s="28">
        <f>VLOOKUP($B101,Motors!A:L,7,0)</f>
        <v>987.74351999999999</v>
      </c>
      <c r="F101" s="28">
        <f>VLOOKUP($B101,Motors!A:M,8,0)</f>
        <v>1086.5178720000001</v>
      </c>
      <c r="G101" s="28">
        <f>VLOOKUP($B101,Motors!A:N,9,0)</f>
        <v>987.74351999999999</v>
      </c>
      <c r="H101" s="28">
        <f>VLOOKUP($B101,Motors!A:O,10,0)</f>
        <v>1086.5178720000001</v>
      </c>
      <c r="I101" s="51" t="s">
        <v>781</v>
      </c>
      <c r="L101" s="59" t="s">
        <v>5</v>
      </c>
      <c r="O101" s="39" t="s">
        <v>554</v>
      </c>
      <c r="P101" s="43" t="s">
        <v>320</v>
      </c>
    </row>
    <row r="102" spans="1:16" ht="13" x14ac:dyDescent="0.25">
      <c r="A102" s="27" t="s">
        <v>100</v>
      </c>
      <c r="B102" s="25">
        <v>1167039</v>
      </c>
      <c r="C102" s="26" t="s">
        <v>172</v>
      </c>
      <c r="D102" s="68">
        <v>1</v>
      </c>
      <c r="E102" s="28">
        <f>VLOOKUP($B102,Motors!A:L,7,0)</f>
        <v>1154.4645599999999</v>
      </c>
      <c r="F102" s="28">
        <f>VLOOKUP($B102,Motors!A:M,8,0)</f>
        <v>1269.911016</v>
      </c>
      <c r="G102" s="28">
        <f>VLOOKUP($B102,Motors!A:N,9,0)</f>
        <v>1154.4645599999999</v>
      </c>
      <c r="H102" s="28">
        <f>VLOOKUP($B102,Motors!A:O,10,0)</f>
        <v>1269.911016</v>
      </c>
      <c r="I102" s="51" t="s">
        <v>781</v>
      </c>
      <c r="L102" s="59" t="s">
        <v>103</v>
      </c>
      <c r="O102" s="39" t="s">
        <v>555</v>
      </c>
      <c r="P102" s="43" t="s">
        <v>693</v>
      </c>
    </row>
    <row r="103" spans="1:16" ht="13" x14ac:dyDescent="0.25">
      <c r="A103" s="35" t="s">
        <v>58</v>
      </c>
      <c r="B103" s="34">
        <v>1181068</v>
      </c>
      <c r="C103" s="26" t="s">
        <v>174</v>
      </c>
      <c r="D103" s="68">
        <v>1</v>
      </c>
      <c r="E103" s="28">
        <f>VLOOKUP($B103,Motors!A:L,7,0)</f>
        <v>923.78136000000006</v>
      </c>
      <c r="F103" s="28">
        <f>VLOOKUP($B103,Motors!A:M,8,0)</f>
        <v>1016.1594960000001</v>
      </c>
      <c r="G103" s="28">
        <f>VLOOKUP($B103,Motors!A:N,9,0)</f>
        <v>923.78136000000006</v>
      </c>
      <c r="H103" s="28">
        <f>VLOOKUP($B103,Motors!A:O,10,0)</f>
        <v>1016.1594960000001</v>
      </c>
      <c r="I103" s="51" t="s">
        <v>781</v>
      </c>
      <c r="L103" s="59" t="s">
        <v>100</v>
      </c>
      <c r="O103" s="39" t="s">
        <v>687</v>
      </c>
      <c r="P103" s="43" t="s">
        <v>207</v>
      </c>
    </row>
    <row r="104" spans="1:16" ht="13" x14ac:dyDescent="0.25">
      <c r="A104" s="35" t="s">
        <v>57</v>
      </c>
      <c r="B104" s="34">
        <v>1183057</v>
      </c>
      <c r="C104" s="26" t="s">
        <v>174</v>
      </c>
      <c r="D104" s="68">
        <v>1</v>
      </c>
      <c r="E104" s="28">
        <f>VLOOKUP($B104,Motors!A:L,7,0)</f>
        <v>1108.3279199999999</v>
      </c>
      <c r="F104" s="28">
        <f>VLOOKUP($B104,Motors!A:M,8,0)</f>
        <v>1219.1607120000001</v>
      </c>
      <c r="G104" s="28">
        <f>VLOOKUP($B104,Motors!A:N,9,0)</f>
        <v>1108.3279199999999</v>
      </c>
      <c r="H104" s="28">
        <f>VLOOKUP($B104,Motors!A:O,10,0)</f>
        <v>1219.1607120000001</v>
      </c>
      <c r="I104" s="51" t="s">
        <v>781</v>
      </c>
      <c r="L104" s="59" t="s">
        <v>58</v>
      </c>
      <c r="O104" s="39" t="s">
        <v>688</v>
      </c>
      <c r="P104" s="43" t="s">
        <v>162</v>
      </c>
    </row>
    <row r="105" spans="1:16" ht="13" x14ac:dyDescent="0.25">
      <c r="A105" s="35" t="s">
        <v>56</v>
      </c>
      <c r="B105" s="34">
        <v>1184058</v>
      </c>
      <c r="C105" s="26" t="s">
        <v>174</v>
      </c>
      <c r="D105" s="68">
        <v>1</v>
      </c>
      <c r="E105" s="28">
        <f>VLOOKUP($B105,Motors!A:L,7,0)</f>
        <v>1146.07608</v>
      </c>
      <c r="F105" s="28">
        <f>VLOOKUP($B105,Motors!A:M,8,0)</f>
        <v>1260.6836880000001</v>
      </c>
      <c r="G105" s="28">
        <f>VLOOKUP($B105,Motors!A:N,9,0)</f>
        <v>1146.07608</v>
      </c>
      <c r="H105" s="28">
        <f>VLOOKUP($B105,Motors!A:O,10,0)</f>
        <v>1260.6836880000001</v>
      </c>
      <c r="I105" s="51" t="s">
        <v>781</v>
      </c>
      <c r="L105" s="59" t="s">
        <v>57</v>
      </c>
      <c r="O105" s="39" t="s">
        <v>556</v>
      </c>
      <c r="P105" s="43" t="s">
        <v>163</v>
      </c>
    </row>
    <row r="106" spans="1:16" ht="13" x14ac:dyDescent="0.25">
      <c r="A106" s="27" t="s">
        <v>425</v>
      </c>
      <c r="B106" s="34">
        <v>1184063</v>
      </c>
      <c r="C106" s="26" t="s">
        <v>174</v>
      </c>
      <c r="D106" s="68">
        <v>1</v>
      </c>
      <c r="E106" s="28">
        <f>VLOOKUP($B106,Motors!A:L,7,0)</f>
        <v>1172.2900800000002</v>
      </c>
      <c r="F106" s="28">
        <f>VLOOKUP($B106,Motors!A:M,8,0)</f>
        <v>1289.5190880000002</v>
      </c>
      <c r="G106" s="28">
        <f>VLOOKUP($B106,Motors!A:N,9,0)</f>
        <v>1172.2900800000002</v>
      </c>
      <c r="H106" s="28">
        <f>VLOOKUP($B106,Motors!A:O,10,0)</f>
        <v>1289.5190880000002</v>
      </c>
      <c r="I106" s="51" t="s">
        <v>781</v>
      </c>
      <c r="L106" s="59" t="s">
        <v>56</v>
      </c>
      <c r="O106" s="39" t="s">
        <v>557</v>
      </c>
      <c r="P106" s="43" t="s">
        <v>229</v>
      </c>
    </row>
    <row r="107" spans="1:16" ht="13" x14ac:dyDescent="0.25">
      <c r="A107" s="35" t="s">
        <v>302</v>
      </c>
      <c r="B107" s="34">
        <v>1162002</v>
      </c>
      <c r="C107" s="26" t="s">
        <v>176</v>
      </c>
      <c r="D107" s="68">
        <v>1</v>
      </c>
      <c r="E107" s="28">
        <f>VLOOKUP($B107,Motors!A:L,7,0)</f>
        <v>929.02416000000005</v>
      </c>
      <c r="F107" s="28">
        <f>VLOOKUP($B107,Motors!A:M,8,0)</f>
        <v>1021.9265760000002</v>
      </c>
      <c r="G107" s="28">
        <f>VLOOKUP($B107,Motors!A:N,9,0)</f>
        <v>929.02416000000005</v>
      </c>
      <c r="H107" s="28">
        <f>VLOOKUP($B107,Motors!A:O,10,0)</f>
        <v>1021.9265760000002</v>
      </c>
      <c r="I107" s="51" t="s">
        <v>781</v>
      </c>
      <c r="L107" s="59" t="s">
        <v>425</v>
      </c>
      <c r="O107" s="39" t="s">
        <v>649</v>
      </c>
      <c r="P107" s="43" t="s">
        <v>252</v>
      </c>
    </row>
    <row r="108" spans="1:16" ht="13" x14ac:dyDescent="0.25">
      <c r="A108" s="35" t="s">
        <v>143</v>
      </c>
      <c r="B108" s="34">
        <v>1163004</v>
      </c>
      <c r="C108" s="26" t="s">
        <v>176</v>
      </c>
      <c r="D108" s="68">
        <v>1</v>
      </c>
      <c r="E108" s="28">
        <f>VLOOKUP($B108,Motors!A:L,7,0)</f>
        <v>1044.3657600000001</v>
      </c>
      <c r="F108" s="28">
        <f>VLOOKUP($B108,Motors!A:M,8,0)</f>
        <v>1148.8023360000002</v>
      </c>
      <c r="G108" s="28">
        <f>VLOOKUP($B108,Motors!A:N,9,0)</f>
        <v>1044.3657600000001</v>
      </c>
      <c r="H108" s="28">
        <f>VLOOKUP($B108,Motors!A:O,10,0)</f>
        <v>1148.8023360000002</v>
      </c>
      <c r="I108" s="51" t="s">
        <v>781</v>
      </c>
      <c r="L108" s="59" t="s">
        <v>302</v>
      </c>
      <c r="O108" s="39" t="s">
        <v>650</v>
      </c>
      <c r="P108" s="43" t="s">
        <v>201</v>
      </c>
    </row>
    <row r="109" spans="1:16" ht="13" x14ac:dyDescent="0.25">
      <c r="A109" s="35" t="s">
        <v>60</v>
      </c>
      <c r="B109" s="34">
        <v>1166002</v>
      </c>
      <c r="C109" s="26" t="s">
        <v>176</v>
      </c>
      <c r="D109" s="68">
        <v>1</v>
      </c>
      <c r="E109" s="28">
        <f>VLOOKUP($B109,Motors!A:L,7,0)</f>
        <v>1197.4555200000002</v>
      </c>
      <c r="F109" s="28">
        <f>VLOOKUP($B109,Motors!A:M,8,0)</f>
        <v>1317.2010720000003</v>
      </c>
      <c r="G109" s="28">
        <f>VLOOKUP($B109,Motors!A:N,9,0)</f>
        <v>1197.4555200000002</v>
      </c>
      <c r="H109" s="28">
        <f>VLOOKUP($B109,Motors!A:O,10,0)</f>
        <v>1317.2010720000003</v>
      </c>
      <c r="I109" s="51" t="s">
        <v>781</v>
      </c>
      <c r="L109" s="59" t="s">
        <v>143</v>
      </c>
      <c r="O109" s="39" t="s">
        <v>651</v>
      </c>
      <c r="P109" s="43" t="s">
        <v>436</v>
      </c>
    </row>
    <row r="110" spans="1:16" ht="13" x14ac:dyDescent="0.25">
      <c r="A110" s="35" t="s">
        <v>61</v>
      </c>
      <c r="B110" s="34">
        <v>1167003</v>
      </c>
      <c r="C110" s="26" t="s">
        <v>176</v>
      </c>
      <c r="D110" s="68">
        <v>1</v>
      </c>
      <c r="E110" s="28">
        <f>VLOOKUP($B110,Motors!A:L,7,0)</f>
        <v>1244.6407200000001</v>
      </c>
      <c r="F110" s="28">
        <f>VLOOKUP($B110,Motors!A:M,8,0)</f>
        <v>1369.1047920000003</v>
      </c>
      <c r="G110" s="28">
        <f>VLOOKUP($B110,Motors!A:N,9,0)</f>
        <v>1244.6407200000001</v>
      </c>
      <c r="H110" s="28">
        <f>VLOOKUP($B110,Motors!A:O,10,0)</f>
        <v>1369.1047920000003</v>
      </c>
      <c r="I110" s="51" t="s">
        <v>781</v>
      </c>
      <c r="L110" s="59" t="s">
        <v>60</v>
      </c>
      <c r="O110" s="39" t="s">
        <v>558</v>
      </c>
      <c r="P110" s="43" t="s">
        <v>437</v>
      </c>
    </row>
    <row r="111" spans="1:16" ht="13" x14ac:dyDescent="0.25">
      <c r="A111" s="27" t="s">
        <v>303</v>
      </c>
      <c r="B111" s="25">
        <v>1185003</v>
      </c>
      <c r="C111" s="26" t="s">
        <v>126</v>
      </c>
      <c r="D111" s="68">
        <v>1</v>
      </c>
      <c r="E111" s="28">
        <f>VLOOKUP($B111,Motors!A:L,7,0)</f>
        <v>861.91632000000004</v>
      </c>
      <c r="F111" s="28">
        <f>VLOOKUP($B111,Motors!A:M,8,0)</f>
        <v>948.10795200000007</v>
      </c>
      <c r="G111" s="28">
        <f>VLOOKUP($B111,Motors!A:N,9,0)</f>
        <v>861.91632000000004</v>
      </c>
      <c r="H111" s="28">
        <f>VLOOKUP($B111,Motors!A:O,10,0)</f>
        <v>948.10795200000007</v>
      </c>
      <c r="I111" s="51" t="s">
        <v>781</v>
      </c>
      <c r="L111" s="59" t="s">
        <v>61</v>
      </c>
      <c r="O111" s="39" t="s">
        <v>656</v>
      </c>
      <c r="P111" s="43" t="s">
        <v>275</v>
      </c>
    </row>
    <row r="112" spans="1:16" ht="13" x14ac:dyDescent="0.25">
      <c r="A112" s="27" t="s">
        <v>55</v>
      </c>
      <c r="B112" s="25">
        <v>1185011</v>
      </c>
      <c r="C112" s="26" t="s">
        <v>126</v>
      </c>
      <c r="D112" s="68">
        <v>1</v>
      </c>
      <c r="E112" s="28">
        <f>VLOOKUP($B112,Motors!A:L,7,0)</f>
        <v>1064.2884000000001</v>
      </c>
      <c r="F112" s="28">
        <f>VLOOKUP($B112,Motors!A:M,8,0)</f>
        <v>1170.7172400000002</v>
      </c>
      <c r="G112" s="28">
        <f>VLOOKUP($B112,Motors!A:N,9,0)</f>
        <v>1064.2884000000001</v>
      </c>
      <c r="H112" s="28">
        <f>VLOOKUP($B112,Motors!A:O,10,0)</f>
        <v>1170.7172400000002</v>
      </c>
      <c r="I112" s="51" t="s">
        <v>781</v>
      </c>
      <c r="L112" s="59" t="s">
        <v>303</v>
      </c>
      <c r="O112" s="39" t="s">
        <v>164</v>
      </c>
      <c r="P112" s="43" t="s">
        <v>276</v>
      </c>
    </row>
    <row r="113" spans="1:16" ht="13" x14ac:dyDescent="0.25">
      <c r="A113" s="27" t="s">
        <v>156</v>
      </c>
      <c r="B113" s="27">
        <v>1230000</v>
      </c>
      <c r="C113" s="26" t="s">
        <v>271</v>
      </c>
      <c r="D113" s="68">
        <v>1</v>
      </c>
      <c r="E113" s="28">
        <f>VLOOKUP($B113,Motors!A:L,7,0)</f>
        <v>493.87175999999999</v>
      </c>
      <c r="F113" s="28">
        <f>VLOOKUP($B113,Motors!A:M,8,0)</f>
        <v>543.25893600000006</v>
      </c>
      <c r="G113" s="28">
        <f>VLOOKUP($B113,Motors!A:N,9,0)</f>
        <v>493.87175999999999</v>
      </c>
      <c r="H113" s="28">
        <f>VLOOKUP($B113,Motors!A:O,10,0)</f>
        <v>543.25893600000006</v>
      </c>
      <c r="I113" s="33" t="s">
        <v>786</v>
      </c>
      <c r="L113" s="59" t="s">
        <v>55</v>
      </c>
      <c r="O113" s="39" t="s">
        <v>165</v>
      </c>
      <c r="P113" s="43" t="s">
        <v>81</v>
      </c>
    </row>
    <row r="114" spans="1:16" ht="13" x14ac:dyDescent="0.25">
      <c r="A114" s="27" t="s">
        <v>157</v>
      </c>
      <c r="B114" s="27">
        <v>1230002</v>
      </c>
      <c r="C114" s="26" t="s">
        <v>703</v>
      </c>
      <c r="D114" s="68">
        <v>1</v>
      </c>
      <c r="E114" s="28">
        <f>VLOOKUP($B114,Motors!A:L,7,0)</f>
        <v>506.45447999999999</v>
      </c>
      <c r="F114" s="28">
        <f>VLOOKUP($B114,Motors!A:M,8,0)</f>
        <v>557.09992799999998</v>
      </c>
      <c r="G114" s="28">
        <f>VLOOKUP($B114,Motors!A:N,9,0)</f>
        <v>506.45447999999999</v>
      </c>
      <c r="H114" s="28">
        <f>VLOOKUP($B114,Motors!A:O,10,0)</f>
        <v>557.09992799999998</v>
      </c>
      <c r="I114" s="33" t="s">
        <v>786</v>
      </c>
      <c r="L114" s="59" t="s">
        <v>309</v>
      </c>
      <c r="O114" s="39" t="s">
        <v>239</v>
      </c>
      <c r="P114" s="43" t="s">
        <v>277</v>
      </c>
    </row>
    <row r="115" spans="1:16" ht="13" x14ac:dyDescent="0.25">
      <c r="A115" s="27" t="s">
        <v>158</v>
      </c>
      <c r="B115" s="27">
        <v>1230001</v>
      </c>
      <c r="C115" s="26" t="s">
        <v>704</v>
      </c>
      <c r="D115" s="68">
        <v>1</v>
      </c>
      <c r="E115" s="28">
        <f>VLOOKUP($B115,Motors!A:L,7,0)</f>
        <v>609.21336000000008</v>
      </c>
      <c r="F115" s="28">
        <f>VLOOKUP($B115,Motors!A:M,8,0)</f>
        <v>670.13469600000019</v>
      </c>
      <c r="G115" s="28">
        <f>VLOOKUP($B115,Motors!A:N,9,0)</f>
        <v>609.21336000000008</v>
      </c>
      <c r="H115" s="28">
        <f>VLOOKUP($B115,Motors!A:O,10,0)</f>
        <v>670.13469600000019</v>
      </c>
      <c r="I115" s="33" t="s">
        <v>786</v>
      </c>
      <c r="L115" s="59" t="s">
        <v>310</v>
      </c>
      <c r="O115" s="39" t="s">
        <v>166</v>
      </c>
      <c r="P115" s="43" t="s">
        <v>208</v>
      </c>
    </row>
    <row r="116" spans="1:16" ht="13" x14ac:dyDescent="0.25">
      <c r="A116" s="27" t="s">
        <v>159</v>
      </c>
      <c r="B116" s="27">
        <v>1230003</v>
      </c>
      <c r="C116" s="26" t="s">
        <v>705</v>
      </c>
      <c r="D116" s="68">
        <v>1</v>
      </c>
      <c r="E116" s="28">
        <f>VLOOKUP($B116,Motors!A:L,7,0)</f>
        <v>621.79608000000007</v>
      </c>
      <c r="F116" s="28">
        <f>VLOOKUP($B116,Motors!A:M,8,0)</f>
        <v>683.9756880000001</v>
      </c>
      <c r="G116" s="28">
        <f>VLOOKUP($B116,Motors!A:N,9,0)</f>
        <v>621.79608000000007</v>
      </c>
      <c r="H116" s="28">
        <f>VLOOKUP($B116,Motors!A:O,10,0)</f>
        <v>683.9756880000001</v>
      </c>
      <c r="I116" s="33" t="s">
        <v>786</v>
      </c>
      <c r="L116" s="59" t="s">
        <v>311</v>
      </c>
      <c r="O116" s="39" t="s">
        <v>167</v>
      </c>
      <c r="P116" s="43" t="s">
        <v>209</v>
      </c>
    </row>
    <row r="117" spans="1:16" ht="13" x14ac:dyDescent="0.25">
      <c r="A117" s="27" t="s">
        <v>514</v>
      </c>
      <c r="B117" s="27">
        <v>1230030</v>
      </c>
      <c r="C117" s="26" t="s">
        <v>296</v>
      </c>
      <c r="D117" s="68">
        <v>1</v>
      </c>
      <c r="E117" s="28">
        <f>VLOOKUP($B117,Motors!A:L,7,0)</f>
        <v>686.80680000000007</v>
      </c>
      <c r="F117" s="28">
        <f>VLOOKUP($B117,Motors!A:M,8,0)</f>
        <v>755.48748000000012</v>
      </c>
      <c r="G117" s="28">
        <f>VLOOKUP($B117,Motors!A:N,9,0)</f>
        <v>686.80680000000007</v>
      </c>
      <c r="H117" s="28">
        <f>VLOOKUP($B117,Motors!A:O,10,0)</f>
        <v>755.48748000000012</v>
      </c>
      <c r="I117" s="33" t="s">
        <v>786</v>
      </c>
      <c r="L117" s="59" t="s">
        <v>13</v>
      </c>
      <c r="O117" s="39" t="s">
        <v>685</v>
      </c>
      <c r="P117" s="43" t="s">
        <v>210</v>
      </c>
    </row>
    <row r="118" spans="1:16" ht="13" x14ac:dyDescent="0.25">
      <c r="A118" s="27" t="s">
        <v>4</v>
      </c>
      <c r="B118" s="27">
        <v>1230031</v>
      </c>
      <c r="C118" s="26" t="s">
        <v>296</v>
      </c>
      <c r="D118" s="68">
        <v>1</v>
      </c>
      <c r="E118" s="28">
        <f>VLOOKUP($B118,Motors!A:L,7,0)</f>
        <v>810.53688</v>
      </c>
      <c r="F118" s="28">
        <f>VLOOKUP($B118,Motors!A:M,8,0)</f>
        <v>891.59056800000008</v>
      </c>
      <c r="G118" s="28">
        <f>VLOOKUP($B118,Motors!A:N,9,0)</f>
        <v>810.53688</v>
      </c>
      <c r="H118" s="28">
        <f>VLOOKUP($B118,Motors!A:O,10,0)</f>
        <v>891.59056800000008</v>
      </c>
      <c r="I118" s="33" t="s">
        <v>786</v>
      </c>
      <c r="L118" s="59" t="s">
        <v>14</v>
      </c>
      <c r="O118" s="39" t="s">
        <v>799</v>
      </c>
      <c r="P118" s="43" t="s">
        <v>796</v>
      </c>
    </row>
    <row r="119" spans="1:16" ht="13" x14ac:dyDescent="0.25">
      <c r="A119" s="27" t="s">
        <v>309</v>
      </c>
      <c r="B119" s="27">
        <v>1210291</v>
      </c>
      <c r="C119" s="26" t="s">
        <v>308</v>
      </c>
      <c r="D119" s="68">
        <v>1</v>
      </c>
      <c r="E119" s="28">
        <f>VLOOKUP($B119,Motors!A:L,7,0)</f>
        <v>365.94743999999997</v>
      </c>
      <c r="F119" s="28">
        <f>VLOOKUP($B119,Motors!A:M,8,0)</f>
        <v>402.54218400000002</v>
      </c>
      <c r="G119" s="28">
        <f>VLOOKUP($B119,Motors!A:N,9,0)</f>
        <v>365.94743999999997</v>
      </c>
      <c r="H119" s="28">
        <f>VLOOKUP($B119,Motors!A:O,10,0)</f>
        <v>402.54218400000002</v>
      </c>
      <c r="I119" s="51" t="s">
        <v>781</v>
      </c>
      <c r="L119" s="59" t="s">
        <v>15</v>
      </c>
      <c r="O119" s="39" t="s">
        <v>361</v>
      </c>
      <c r="P119" s="43" t="s">
        <v>795</v>
      </c>
    </row>
    <row r="120" spans="1:16" ht="13" x14ac:dyDescent="0.25">
      <c r="A120" s="27" t="s">
        <v>310</v>
      </c>
      <c r="B120" s="27">
        <v>1210292</v>
      </c>
      <c r="C120" s="26" t="s">
        <v>308</v>
      </c>
      <c r="D120" s="68">
        <v>1</v>
      </c>
      <c r="E120" s="28">
        <f>VLOOKUP($B120,Motors!A:L,7,0)</f>
        <v>411.03552000000002</v>
      </c>
      <c r="F120" s="28">
        <f>VLOOKUP($B120,Motors!A:M,8,0)</f>
        <v>452.13907200000006</v>
      </c>
      <c r="G120" s="28">
        <f>VLOOKUP($B120,Motors!A:N,9,0)</f>
        <v>411.03552000000002</v>
      </c>
      <c r="H120" s="28">
        <f>VLOOKUP($B120,Motors!A:O,10,0)</f>
        <v>452.13907200000006</v>
      </c>
      <c r="I120" s="51" t="s">
        <v>781</v>
      </c>
      <c r="O120" s="39" t="s">
        <v>800</v>
      </c>
      <c r="P120" s="43" t="s">
        <v>88</v>
      </c>
    </row>
    <row r="121" spans="1:16" ht="13" x14ac:dyDescent="0.25">
      <c r="A121" s="27" t="s">
        <v>311</v>
      </c>
      <c r="B121" s="27">
        <v>1210293</v>
      </c>
      <c r="C121" s="26" t="s">
        <v>308</v>
      </c>
      <c r="D121" s="68">
        <v>1</v>
      </c>
      <c r="E121" s="28">
        <f>VLOOKUP($B121,Motors!A:L,7,0)</f>
        <v>462.41496000000001</v>
      </c>
      <c r="F121" s="28">
        <f>VLOOKUP($B121,Motors!A:M,8,0)</f>
        <v>508.65645600000005</v>
      </c>
      <c r="G121" s="28">
        <f>VLOOKUP($B121,Motors!A:N,9,0)</f>
        <v>462.41496000000001</v>
      </c>
      <c r="H121" s="28">
        <f>VLOOKUP($B121,Motors!A:O,10,0)</f>
        <v>508.65645600000005</v>
      </c>
      <c r="I121" s="51" t="s">
        <v>781</v>
      </c>
      <c r="O121" s="39" t="s">
        <v>801</v>
      </c>
      <c r="P121" s="43" t="s">
        <v>306</v>
      </c>
    </row>
    <row r="122" spans="1:16" ht="13" x14ac:dyDescent="0.25">
      <c r="A122" s="27" t="s">
        <v>13</v>
      </c>
      <c r="B122" s="27">
        <v>1210375</v>
      </c>
      <c r="C122" s="26" t="s">
        <v>12</v>
      </c>
      <c r="D122" s="68">
        <v>1</v>
      </c>
      <c r="E122" s="28">
        <f>VLOOKUP($B122,Motors!A:L,7,0)</f>
        <v>619.69896000000006</v>
      </c>
      <c r="F122" s="28">
        <f>VLOOKUP($B122,Motors!A:M,8,0)</f>
        <v>681.66885600000012</v>
      </c>
      <c r="G122" s="28">
        <f>VLOOKUP($B122,Motors!A:N,9,0)</f>
        <v>619.69896000000006</v>
      </c>
      <c r="H122" s="28">
        <f>VLOOKUP($B122,Motors!A:O,10,0)</f>
        <v>681.66885600000012</v>
      </c>
      <c r="I122" s="51" t="s">
        <v>781</v>
      </c>
      <c r="O122" s="39" t="s">
        <v>802</v>
      </c>
      <c r="P122" s="43" t="s">
        <v>211</v>
      </c>
    </row>
    <row r="123" spans="1:16" ht="13" x14ac:dyDescent="0.25">
      <c r="A123" s="27" t="s">
        <v>14</v>
      </c>
      <c r="B123" s="27">
        <v>1210376</v>
      </c>
      <c r="C123" s="26" t="s">
        <v>12</v>
      </c>
      <c r="D123" s="68">
        <v>1</v>
      </c>
      <c r="E123" s="28">
        <f>VLOOKUP($B123,Motors!A:L,7,0)</f>
        <v>642.76728000000003</v>
      </c>
      <c r="F123" s="28">
        <f>VLOOKUP($B123,Motors!A:M,8,0)</f>
        <v>707.04400800000008</v>
      </c>
      <c r="G123" s="28">
        <f>VLOOKUP($B123,Motors!A:N,9,0)</f>
        <v>642.76728000000003</v>
      </c>
      <c r="H123" s="28">
        <f>VLOOKUP($B123,Motors!A:O,10,0)</f>
        <v>707.04400800000008</v>
      </c>
      <c r="I123" s="51" t="s">
        <v>781</v>
      </c>
      <c r="O123" s="39" t="s">
        <v>803</v>
      </c>
      <c r="P123" s="43" t="s">
        <v>431</v>
      </c>
    </row>
    <row r="124" spans="1:16" ht="13" x14ac:dyDescent="0.25">
      <c r="A124" s="27" t="s">
        <v>15</v>
      </c>
      <c r="B124" s="27">
        <v>1210377</v>
      </c>
      <c r="C124" s="26" t="s">
        <v>12</v>
      </c>
      <c r="D124" s="68">
        <v>1</v>
      </c>
      <c r="E124" s="28">
        <f>VLOOKUP($B124,Motors!A:L,7,0)</f>
        <v>663.7384800000001</v>
      </c>
      <c r="F124" s="28">
        <f>VLOOKUP($B124,Motors!A:M,8,0)</f>
        <v>730.11232800000016</v>
      </c>
      <c r="G124" s="28">
        <f>VLOOKUP($B124,Motors!A:N,9,0)</f>
        <v>663.7384800000001</v>
      </c>
      <c r="H124" s="28">
        <f>VLOOKUP($B124,Motors!A:O,10,0)</f>
        <v>730.11232800000016</v>
      </c>
      <c r="I124" s="51" t="s">
        <v>781</v>
      </c>
      <c r="O124" s="39" t="s">
        <v>804</v>
      </c>
      <c r="P124" s="43" t="s">
        <v>432</v>
      </c>
    </row>
    <row r="125" spans="1:16" ht="13" x14ac:dyDescent="0.25">
      <c r="A125" s="39" t="s">
        <v>537</v>
      </c>
      <c r="B125" s="37">
        <v>1811591</v>
      </c>
      <c r="C125" s="38" t="s">
        <v>515</v>
      </c>
      <c r="D125" s="69">
        <v>1</v>
      </c>
      <c r="E125" s="40">
        <f>VLOOKUP($B125,Electronics!$A:M,7,0)</f>
        <v>324.00504000000001</v>
      </c>
      <c r="F125" s="40">
        <f>VLOOKUP($B125,Electronics!$A:N,8,0)</f>
        <v>356.40554400000002</v>
      </c>
      <c r="G125" s="40">
        <f>VLOOKUP($B125,Electronics!$A:O,9,0)</f>
        <v>324.00504000000001</v>
      </c>
      <c r="H125" s="40">
        <f>VLOOKUP($B125,Electronics!$A:P,10,0)</f>
        <v>356.40554400000002</v>
      </c>
      <c r="I125" s="29" t="s">
        <v>363</v>
      </c>
      <c r="O125" s="39" t="s">
        <v>242</v>
      </c>
      <c r="P125" s="43" t="s">
        <v>433</v>
      </c>
    </row>
    <row r="126" spans="1:16" ht="13" x14ac:dyDescent="0.25">
      <c r="A126" s="39" t="s">
        <v>499</v>
      </c>
      <c r="B126" s="37">
        <v>1800459</v>
      </c>
      <c r="C126" s="38" t="s">
        <v>518</v>
      </c>
      <c r="D126" s="69">
        <v>1</v>
      </c>
      <c r="E126" s="40">
        <f>VLOOKUP($B126,Electronics!A:M,7,0)</f>
        <v>95.418959999999998</v>
      </c>
      <c r="F126" s="40">
        <f>VLOOKUP($B126,Electronics!$A:N,8,0)</f>
        <v>104.96085600000001</v>
      </c>
      <c r="G126" s="40">
        <f>VLOOKUP($B126,Electronics!$A:O,9,0)</f>
        <v>95.418959999999998</v>
      </c>
      <c r="H126" s="40">
        <f>VLOOKUP($B126,Electronics!$A:P,10,0)</f>
        <v>104.96085600000001</v>
      </c>
      <c r="I126" s="29" t="s">
        <v>363</v>
      </c>
      <c r="P126" s="43" t="s">
        <v>434</v>
      </c>
    </row>
    <row r="127" spans="1:16" ht="13" x14ac:dyDescent="0.25">
      <c r="A127" s="39" t="s">
        <v>500</v>
      </c>
      <c r="B127" s="37">
        <v>1800460</v>
      </c>
      <c r="C127" s="38" t="s">
        <v>519</v>
      </c>
      <c r="D127" s="69">
        <v>1</v>
      </c>
      <c r="E127" s="40">
        <f>VLOOKUP($B127,Electronics!A:M,7,0)</f>
        <v>95.418959999999998</v>
      </c>
      <c r="F127" s="40">
        <f>VLOOKUP($B127,Electronics!$A:N,8,0)</f>
        <v>104.96085600000001</v>
      </c>
      <c r="G127" s="40">
        <f>VLOOKUP($B127,Electronics!$A:O,9,0)</f>
        <v>95.418959999999998</v>
      </c>
      <c r="H127" s="40">
        <f>VLOOKUP($B127,Electronics!$A:P,10,0)</f>
        <v>104.96085600000001</v>
      </c>
      <c r="I127" s="29" t="s">
        <v>363</v>
      </c>
      <c r="P127" s="43" t="s">
        <v>251</v>
      </c>
    </row>
    <row r="128" spans="1:16" ht="13" x14ac:dyDescent="0.25">
      <c r="A128" s="39" t="s">
        <v>501</v>
      </c>
      <c r="B128" s="37">
        <v>1811431</v>
      </c>
      <c r="C128" s="38" t="s">
        <v>706</v>
      </c>
      <c r="D128" s="69">
        <v>1</v>
      </c>
      <c r="E128" s="40">
        <f>VLOOKUP($B128,Electronics!A:M,7,0)</f>
        <v>95.418959999999998</v>
      </c>
      <c r="F128" s="40">
        <f>VLOOKUP($B128,Electronics!$A:N,8,0)</f>
        <v>104.96085600000001</v>
      </c>
      <c r="G128" s="40">
        <f>VLOOKUP($B128,Electronics!$A:O,9,0)</f>
        <v>95.418959999999998</v>
      </c>
      <c r="H128" s="40">
        <f>VLOOKUP($B128,Electronics!$A:P,10,0)</f>
        <v>104.96085600000001</v>
      </c>
      <c r="I128" s="29" t="s">
        <v>363</v>
      </c>
      <c r="P128" s="43" t="s">
        <v>64</v>
      </c>
    </row>
    <row r="129" spans="1:16" ht="13" x14ac:dyDescent="0.25">
      <c r="A129" s="39" t="s">
        <v>502</v>
      </c>
      <c r="B129" s="37">
        <v>1811432</v>
      </c>
      <c r="C129" s="38" t="s">
        <v>707</v>
      </c>
      <c r="D129" s="69">
        <v>1</v>
      </c>
      <c r="E129" s="40">
        <f>VLOOKUP($B129,Electronics!A:M,7,0)</f>
        <v>95.418959999999998</v>
      </c>
      <c r="F129" s="40">
        <f>VLOOKUP($B129,Electronics!$A:N,8,0)</f>
        <v>104.96085600000001</v>
      </c>
      <c r="G129" s="40">
        <f>VLOOKUP($B129,Electronics!$A:O,9,0)</f>
        <v>95.418959999999998</v>
      </c>
      <c r="H129" s="40">
        <f>VLOOKUP($B129,Electronics!$A:P,10,0)</f>
        <v>104.96085600000001</v>
      </c>
      <c r="I129" s="29" t="s">
        <v>363</v>
      </c>
      <c r="P129" s="43" t="s">
        <v>204</v>
      </c>
    </row>
    <row r="130" spans="1:16" ht="13" x14ac:dyDescent="0.25">
      <c r="A130" s="39" t="s">
        <v>503</v>
      </c>
      <c r="B130" s="37">
        <v>1811418</v>
      </c>
      <c r="C130" s="38" t="s">
        <v>519</v>
      </c>
      <c r="D130" s="69">
        <v>1</v>
      </c>
      <c r="E130" s="40">
        <f>VLOOKUP($B130,Electronics!A:M,7,0)</f>
        <v>106.95312000000001</v>
      </c>
      <c r="F130" s="40">
        <f>VLOOKUP($B130,Electronics!$A:N,8,0)</f>
        <v>117.64843200000003</v>
      </c>
      <c r="G130" s="40">
        <f>VLOOKUP($B130,Electronics!$A:O,9,0)</f>
        <v>106.95312000000001</v>
      </c>
      <c r="H130" s="40">
        <f>VLOOKUP($B130,Electronics!$A:P,10,0)</f>
        <v>117.64843200000003</v>
      </c>
      <c r="I130" s="29" t="s">
        <v>363</v>
      </c>
      <c r="P130" s="43" t="s">
        <v>90</v>
      </c>
    </row>
    <row r="131" spans="1:16" ht="13" x14ac:dyDescent="0.25">
      <c r="A131" s="39" t="s">
        <v>504</v>
      </c>
      <c r="B131" s="37">
        <v>1811419</v>
      </c>
      <c r="C131" s="38" t="s">
        <v>706</v>
      </c>
      <c r="D131" s="69">
        <v>1</v>
      </c>
      <c r="E131" s="40">
        <f>VLOOKUP($B131,Electronics!A:M,7,0)</f>
        <v>106.95312000000001</v>
      </c>
      <c r="F131" s="40">
        <f>VLOOKUP($B131,Electronics!$A:N,8,0)</f>
        <v>117.64843200000003</v>
      </c>
      <c r="G131" s="40">
        <f>VLOOKUP($B131,Electronics!$A:O,9,0)</f>
        <v>106.95312000000001</v>
      </c>
      <c r="H131" s="40">
        <f>VLOOKUP($B131,Electronics!$A:P,10,0)</f>
        <v>117.64843200000003</v>
      </c>
      <c r="I131" s="29" t="s">
        <v>363</v>
      </c>
      <c r="P131" s="43" t="s">
        <v>91</v>
      </c>
    </row>
    <row r="132" spans="1:16" ht="13" x14ac:dyDescent="0.25">
      <c r="A132" s="39" t="s">
        <v>505</v>
      </c>
      <c r="B132" s="37">
        <v>1811433</v>
      </c>
      <c r="C132" s="38" t="s">
        <v>707</v>
      </c>
      <c r="D132" s="69">
        <v>1</v>
      </c>
      <c r="E132" s="40">
        <f>VLOOKUP($B132,Electronics!A:M,7,0)</f>
        <v>106.95312000000001</v>
      </c>
      <c r="F132" s="40">
        <f>VLOOKUP($B132,Electronics!$A:N,8,0)</f>
        <v>117.64843200000003</v>
      </c>
      <c r="G132" s="40">
        <f>VLOOKUP($B132,Electronics!$A:O,9,0)</f>
        <v>106.95312000000001</v>
      </c>
      <c r="H132" s="40">
        <f>VLOOKUP($B132,Electronics!$A:P,10,0)</f>
        <v>117.64843200000003</v>
      </c>
      <c r="I132" s="29" t="s">
        <v>363</v>
      </c>
      <c r="P132" s="43" t="s">
        <v>404</v>
      </c>
    </row>
    <row r="133" spans="1:16" ht="13" x14ac:dyDescent="0.25">
      <c r="A133" s="39" t="s">
        <v>506</v>
      </c>
      <c r="B133" s="37">
        <v>1811434</v>
      </c>
      <c r="C133" s="38" t="s">
        <v>520</v>
      </c>
      <c r="D133" s="69">
        <v>1</v>
      </c>
      <c r="E133" s="40">
        <f>VLOOKUP($B133,Electronics!A:M,7,0)</f>
        <v>106.95312000000001</v>
      </c>
      <c r="F133" s="40">
        <f>VLOOKUP($B133,Electronics!$A:N,8,0)</f>
        <v>117.64843200000003</v>
      </c>
      <c r="G133" s="40">
        <f>VLOOKUP($B133,Electronics!$A:O,9,0)</f>
        <v>106.95312000000001</v>
      </c>
      <c r="H133" s="40">
        <f>VLOOKUP($B133,Electronics!$A:P,10,0)</f>
        <v>117.64843200000003</v>
      </c>
      <c r="I133" s="29" t="s">
        <v>363</v>
      </c>
      <c r="P133" s="43" t="s">
        <v>354</v>
      </c>
    </row>
    <row r="134" spans="1:16" ht="13" x14ac:dyDescent="0.25">
      <c r="A134" s="39" t="s">
        <v>507</v>
      </c>
      <c r="B134" s="37">
        <v>1811420</v>
      </c>
      <c r="C134" s="38" t="s">
        <v>520</v>
      </c>
      <c r="D134" s="69">
        <v>1</v>
      </c>
      <c r="E134" s="40">
        <f>VLOOKUP($B134,Electronics!A:M,7,0)</f>
        <v>143.65272000000002</v>
      </c>
      <c r="F134" s="40">
        <f>VLOOKUP($B134,Electronics!$A:N,8,0)</f>
        <v>158.01799200000002</v>
      </c>
      <c r="G134" s="40">
        <f>VLOOKUP($B134,Electronics!$A:O,9,0)</f>
        <v>143.65272000000002</v>
      </c>
      <c r="H134" s="40">
        <f>VLOOKUP($B134,Electronics!$A:P,10,0)</f>
        <v>158.01799200000002</v>
      </c>
      <c r="I134" s="29" t="s">
        <v>363</v>
      </c>
      <c r="P134" s="43" t="s">
        <v>355</v>
      </c>
    </row>
    <row r="135" spans="1:16" ht="13" x14ac:dyDescent="0.25">
      <c r="A135" s="39" t="s">
        <v>508</v>
      </c>
      <c r="B135" s="37">
        <v>1811421</v>
      </c>
      <c r="C135" s="38" t="s">
        <v>708</v>
      </c>
      <c r="D135" s="69">
        <v>1</v>
      </c>
      <c r="E135" s="40">
        <f>VLOOKUP($B135,Electronics!A:M,7,0)</f>
        <v>143.65272000000002</v>
      </c>
      <c r="F135" s="40">
        <f>VLOOKUP($B135,Electronics!$A:N,8,0)</f>
        <v>158.01799200000002</v>
      </c>
      <c r="G135" s="40">
        <f>VLOOKUP($B135,Electronics!$A:O,9,0)</f>
        <v>143.65272000000002</v>
      </c>
      <c r="H135" s="40">
        <f>VLOOKUP($B135,Electronics!$A:P,10,0)</f>
        <v>158.01799200000002</v>
      </c>
      <c r="I135" s="29" t="s">
        <v>363</v>
      </c>
      <c r="P135" s="43" t="s">
        <v>791</v>
      </c>
    </row>
    <row r="136" spans="1:16" ht="13" x14ac:dyDescent="0.25">
      <c r="A136" s="39" t="s">
        <v>509</v>
      </c>
      <c r="B136" s="37">
        <v>1811435</v>
      </c>
      <c r="C136" s="38" t="s">
        <v>709</v>
      </c>
      <c r="D136" s="69">
        <v>1</v>
      </c>
      <c r="E136" s="40">
        <f>VLOOKUP($B136,Electronics!A:M,7,0)</f>
        <v>143.65272000000002</v>
      </c>
      <c r="F136" s="40">
        <f>VLOOKUP($B136,Electronics!$A:N,8,0)</f>
        <v>158.01799200000002</v>
      </c>
      <c r="G136" s="40">
        <f>VLOOKUP($B136,Electronics!$A:O,9,0)</f>
        <v>143.65272000000002</v>
      </c>
      <c r="H136" s="40">
        <f>VLOOKUP($B136,Electronics!$A:P,10,0)</f>
        <v>158.01799200000002</v>
      </c>
      <c r="I136" s="29" t="s">
        <v>363</v>
      </c>
      <c r="P136" s="43" t="s">
        <v>792</v>
      </c>
    </row>
    <row r="137" spans="1:16" ht="13" x14ac:dyDescent="0.25">
      <c r="A137" s="39" t="s">
        <v>510</v>
      </c>
      <c r="B137" s="37">
        <v>1811436</v>
      </c>
      <c r="C137" s="38" t="s">
        <v>710</v>
      </c>
      <c r="D137" s="69">
        <v>1</v>
      </c>
      <c r="E137" s="40">
        <f>VLOOKUP($B137,Electronics!A:M,7,0)</f>
        <v>143.65272000000002</v>
      </c>
      <c r="F137" s="40">
        <f>VLOOKUP($B137,Electronics!$A:N,8,0)</f>
        <v>158.01799200000002</v>
      </c>
      <c r="G137" s="40">
        <f>VLOOKUP($B137,Electronics!$A:O,9,0)</f>
        <v>143.65272000000002</v>
      </c>
      <c r="H137" s="40">
        <f>VLOOKUP($B137,Electronics!$A:P,10,0)</f>
        <v>158.01799200000002</v>
      </c>
      <c r="I137" s="29" t="s">
        <v>363</v>
      </c>
      <c r="P137" s="43" t="s">
        <v>356</v>
      </c>
    </row>
    <row r="138" spans="1:16" ht="13" x14ac:dyDescent="0.25">
      <c r="A138" s="39" t="s">
        <v>521</v>
      </c>
      <c r="B138" s="37">
        <v>1800462</v>
      </c>
      <c r="C138" s="38" t="s">
        <v>526</v>
      </c>
      <c r="D138" s="69">
        <v>1</v>
      </c>
      <c r="E138" s="40">
        <f>VLOOKUP($B138,Electronics!A:M,7,0)</f>
        <v>152.0412</v>
      </c>
      <c r="F138" s="40">
        <f>VLOOKUP($B138,Electronics!$A:N,8,0)</f>
        <v>167.24532000000002</v>
      </c>
      <c r="G138" s="40">
        <f>VLOOKUP($B138,Electronics!$A:O,9,0)</f>
        <v>152.0412</v>
      </c>
      <c r="H138" s="40">
        <f>VLOOKUP($B138,Electronics!$A:P,10,0)</f>
        <v>167.24532000000002</v>
      </c>
      <c r="I138" s="29" t="s">
        <v>363</v>
      </c>
      <c r="P138" s="43" t="s">
        <v>357</v>
      </c>
    </row>
    <row r="139" spans="1:16" ht="13" x14ac:dyDescent="0.25">
      <c r="A139" s="39" t="s">
        <v>522</v>
      </c>
      <c r="B139" s="37">
        <v>1811464</v>
      </c>
      <c r="C139" s="38" t="s">
        <v>526</v>
      </c>
      <c r="D139" s="69">
        <v>1</v>
      </c>
      <c r="E139" s="40">
        <f>VLOOKUP($B139,Electronics!A:M,7,0)</f>
        <v>180.35231999999999</v>
      </c>
      <c r="F139" s="40">
        <f>VLOOKUP($B139,Electronics!$A:N,8,0)</f>
        <v>198.387552</v>
      </c>
      <c r="G139" s="40">
        <f>VLOOKUP($B139,Electronics!$A:O,9,0)</f>
        <v>180.35231999999999</v>
      </c>
      <c r="H139" s="40">
        <f>VLOOKUP($B139,Electronics!$A:P,10,0)</f>
        <v>198.387552</v>
      </c>
      <c r="I139" s="29" t="s">
        <v>363</v>
      </c>
      <c r="P139" s="43" t="s">
        <v>358</v>
      </c>
    </row>
    <row r="140" spans="1:16" ht="13" x14ac:dyDescent="0.25">
      <c r="A140" s="39" t="s">
        <v>607</v>
      </c>
      <c r="B140" s="37">
        <v>1800503</v>
      </c>
      <c r="C140" s="38" t="s">
        <v>603</v>
      </c>
      <c r="D140" s="69">
        <v>1</v>
      </c>
      <c r="E140" s="40">
        <f>VLOOKUP($B140,Electronics!A:M,7,0)</f>
        <v>225.44040000000001</v>
      </c>
      <c r="F140" s="40">
        <f>VLOOKUP($B140,Electronics!$A:N,8,0)</f>
        <v>247.98444000000003</v>
      </c>
      <c r="G140" s="40">
        <f>VLOOKUP($B140,Electronics!$A:O,9,0)</f>
        <v>225.44040000000001</v>
      </c>
      <c r="H140" s="40">
        <f>VLOOKUP($B140,Electronics!$A:P,10,0)</f>
        <v>247.98444000000003</v>
      </c>
      <c r="I140" s="29" t="s">
        <v>363</v>
      </c>
      <c r="P140" s="43" t="s">
        <v>359</v>
      </c>
    </row>
    <row r="141" spans="1:16" ht="13" x14ac:dyDescent="0.25">
      <c r="A141" s="39" t="s">
        <v>608</v>
      </c>
      <c r="B141" s="37">
        <v>1811608</v>
      </c>
      <c r="C141" s="38" t="s">
        <v>604</v>
      </c>
      <c r="D141" s="69">
        <v>1</v>
      </c>
      <c r="E141" s="40">
        <f>VLOOKUP($B141,Electronics!A:M,7,0)</f>
        <v>168.81816000000001</v>
      </c>
      <c r="F141" s="40">
        <f>VLOOKUP($B141,Electronics!$A:N,8,0)</f>
        <v>185.69997600000002</v>
      </c>
      <c r="G141" s="40">
        <f>VLOOKUP($B141,Electronics!$A:O,9,0)</f>
        <v>168.81816000000001</v>
      </c>
      <c r="H141" s="40">
        <f>VLOOKUP($B141,Electronics!$A:P,10,0)</f>
        <v>185.69997600000002</v>
      </c>
      <c r="I141" s="29" t="s">
        <v>363</v>
      </c>
      <c r="P141" s="43" t="s">
        <v>360</v>
      </c>
    </row>
    <row r="142" spans="1:16" ht="13" x14ac:dyDescent="0.25">
      <c r="A142" s="39" t="s">
        <v>609</v>
      </c>
      <c r="B142" s="37">
        <v>1811609</v>
      </c>
      <c r="C142" s="38" t="s">
        <v>711</v>
      </c>
      <c r="D142" s="69">
        <v>1</v>
      </c>
      <c r="E142" s="40">
        <f>VLOOKUP($B142,Electronics!A:M,7,0)</f>
        <v>168.81816000000001</v>
      </c>
      <c r="F142" s="40">
        <f>VLOOKUP($B142,Electronics!$A:N,8,0)</f>
        <v>185.69997600000002</v>
      </c>
      <c r="G142" s="40">
        <f>VLOOKUP($B142,Electronics!$A:O,9,0)</f>
        <v>168.81816000000001</v>
      </c>
      <c r="H142" s="40">
        <f>VLOOKUP($B142,Electronics!$A:P,10,0)</f>
        <v>185.69997600000002</v>
      </c>
      <c r="I142" s="29" t="s">
        <v>363</v>
      </c>
      <c r="P142" s="43" t="s">
        <v>24</v>
      </c>
    </row>
    <row r="143" spans="1:16" ht="13" x14ac:dyDescent="0.25">
      <c r="A143" s="39" t="s">
        <v>610</v>
      </c>
      <c r="B143" s="37">
        <v>1811610</v>
      </c>
      <c r="C143" s="38" t="s">
        <v>605</v>
      </c>
      <c r="D143" s="69">
        <v>1</v>
      </c>
      <c r="E143" s="40">
        <f>VLOOKUP($B143,Electronics!A:M,7,0)</f>
        <v>219.14904000000001</v>
      </c>
      <c r="F143" s="40">
        <f>VLOOKUP($B143,Electronics!$A:N,8,0)</f>
        <v>241.06394400000002</v>
      </c>
      <c r="G143" s="40">
        <f>VLOOKUP($B143,Electronics!$A:O,9,0)</f>
        <v>219.14904000000001</v>
      </c>
      <c r="H143" s="40">
        <f>VLOOKUP($B143,Electronics!$A:P,10,0)</f>
        <v>241.06394400000002</v>
      </c>
      <c r="I143" s="29" t="s">
        <v>363</v>
      </c>
      <c r="P143" s="43" t="s">
        <v>426</v>
      </c>
    </row>
    <row r="144" spans="1:16" ht="13" x14ac:dyDescent="0.25">
      <c r="A144" s="39" t="s">
        <v>611</v>
      </c>
      <c r="B144" s="37">
        <v>1811611</v>
      </c>
      <c r="C144" s="38" t="s">
        <v>712</v>
      </c>
      <c r="D144" s="69">
        <v>1</v>
      </c>
      <c r="E144" s="40">
        <f>VLOOKUP($B144,Electronics!A:M,7,0)</f>
        <v>219.14904000000001</v>
      </c>
      <c r="F144" s="40">
        <f>VLOOKUP($B144,Electronics!$A:N,8,0)</f>
        <v>241.06394400000002</v>
      </c>
      <c r="G144" s="40">
        <f>VLOOKUP($B144,Electronics!$A:O,9,0)</f>
        <v>219.14904000000001</v>
      </c>
      <c r="H144" s="40">
        <f>VLOOKUP($B144,Electronics!$A:P,10,0)</f>
        <v>241.06394400000002</v>
      </c>
      <c r="I144" s="29" t="s">
        <v>363</v>
      </c>
      <c r="P144" s="43" t="s">
        <v>65</v>
      </c>
    </row>
    <row r="145" spans="1:16" ht="13" x14ac:dyDescent="0.25">
      <c r="A145" s="39" t="s">
        <v>630</v>
      </c>
      <c r="B145" s="37">
        <v>9020287</v>
      </c>
      <c r="C145" s="38" t="s">
        <v>629</v>
      </c>
      <c r="D145" s="69">
        <v>1</v>
      </c>
      <c r="E145" s="40">
        <f>VLOOKUP($B145,Electronics!A:M,7,0)</f>
        <v>150.99264000000002</v>
      </c>
      <c r="F145" s="40">
        <f>VLOOKUP($B145,Electronics!$A:N,8,0)</f>
        <v>166.09190400000003</v>
      </c>
      <c r="G145" s="40">
        <f>VLOOKUP($B145,Electronics!$A:O,9,0)</f>
        <v>150.99264000000002</v>
      </c>
      <c r="H145" s="40">
        <f>VLOOKUP($B145,Electronics!$A:P,10,0)</f>
        <v>166.09190400000003</v>
      </c>
      <c r="I145" s="29" t="s">
        <v>363</v>
      </c>
      <c r="P145" s="43" t="s">
        <v>66</v>
      </c>
    </row>
    <row r="146" spans="1:16" ht="13" x14ac:dyDescent="0.25">
      <c r="A146" s="39" t="s">
        <v>631</v>
      </c>
      <c r="B146" s="37">
        <v>9025304</v>
      </c>
      <c r="C146" s="38" t="s">
        <v>629</v>
      </c>
      <c r="D146" s="69">
        <v>1</v>
      </c>
      <c r="E146" s="40">
        <f>VLOOKUP($B146,Electronics!A:M,7,0)</f>
        <v>37.748160000000006</v>
      </c>
      <c r="F146" s="40">
        <f>VLOOKUP($B146,Electronics!$A:N,8,0)</f>
        <v>41.522976000000007</v>
      </c>
      <c r="G146" s="40">
        <f>VLOOKUP($B146,Electronics!$A:O,9,0)</f>
        <v>37.748160000000006</v>
      </c>
      <c r="H146" s="40">
        <f>VLOOKUP($B146,Electronics!$A:P,10,0)</f>
        <v>41.522976000000007</v>
      </c>
      <c r="I146" s="29" t="s">
        <v>363</v>
      </c>
      <c r="P146" s="43" t="s">
        <v>183</v>
      </c>
    </row>
    <row r="147" spans="1:16" ht="13" x14ac:dyDescent="0.25">
      <c r="A147" s="39" t="s">
        <v>465</v>
      </c>
      <c r="B147" s="37">
        <v>1805215</v>
      </c>
      <c r="C147" s="38" t="s">
        <v>377</v>
      </c>
      <c r="D147" s="69">
        <v>1</v>
      </c>
      <c r="E147" s="40">
        <f>VLOOKUP($B147,Electronics!A:M,7,0)</f>
        <v>405.79272000000003</v>
      </c>
      <c r="F147" s="40">
        <f>VLOOKUP($B147,Electronics!$A:N,8,0)</f>
        <v>446.37199200000009</v>
      </c>
      <c r="G147" s="40">
        <f>VLOOKUP($B147,Electronics!$A:O,9,0)</f>
        <v>405.79272000000003</v>
      </c>
      <c r="H147" s="40">
        <f>VLOOKUP($B147,Electronics!$A:P,10,0)</f>
        <v>446.37199200000009</v>
      </c>
      <c r="I147" s="29" t="s">
        <v>363</v>
      </c>
      <c r="P147" s="43" t="s">
        <v>184</v>
      </c>
    </row>
    <row r="148" spans="1:16" ht="13" x14ac:dyDescent="0.25">
      <c r="A148" s="39" t="s">
        <v>466</v>
      </c>
      <c r="B148" s="37">
        <v>1805216</v>
      </c>
      <c r="C148" s="38" t="s">
        <v>377</v>
      </c>
      <c r="D148" s="69">
        <v>1</v>
      </c>
      <c r="E148" s="40">
        <f>VLOOKUP($B148,Electronics!A:M,7,0)</f>
        <v>439.34664000000004</v>
      </c>
      <c r="F148" s="40">
        <f>VLOOKUP($B148,Electronics!$A:N,8,0)</f>
        <v>483.28130400000009</v>
      </c>
      <c r="G148" s="40">
        <f>VLOOKUP($B148,Electronics!$A:O,9,0)</f>
        <v>439.34664000000004</v>
      </c>
      <c r="H148" s="40">
        <f>VLOOKUP($B148,Electronics!$A:P,10,0)</f>
        <v>483.28130400000009</v>
      </c>
      <c r="I148" s="29" t="s">
        <v>363</v>
      </c>
      <c r="P148" s="43" t="s">
        <v>185</v>
      </c>
    </row>
    <row r="149" spans="1:16" ht="13" x14ac:dyDescent="0.25">
      <c r="A149" s="39" t="s">
        <v>467</v>
      </c>
      <c r="B149" s="37">
        <v>1811020</v>
      </c>
      <c r="C149" s="38" t="s">
        <v>378</v>
      </c>
      <c r="D149" s="69">
        <v>1</v>
      </c>
      <c r="E149" s="40">
        <f>VLOOKUP($B149,Electronics!A:M,7,0)</f>
        <v>377.48160000000001</v>
      </c>
      <c r="F149" s="40">
        <f>VLOOKUP($B149,Electronics!$A:N,8,0)</f>
        <v>415.22976000000006</v>
      </c>
      <c r="G149" s="40">
        <f>VLOOKUP($B149,Electronics!$A:O,9,0)</f>
        <v>377.48160000000001</v>
      </c>
      <c r="H149" s="40">
        <f>VLOOKUP($B149,Electronics!$A:P,10,0)</f>
        <v>415.22976000000006</v>
      </c>
      <c r="I149" s="29" t="s">
        <v>363</v>
      </c>
      <c r="P149" s="43" t="s">
        <v>186</v>
      </c>
    </row>
    <row r="150" spans="1:16" ht="13" x14ac:dyDescent="0.25">
      <c r="A150" s="39" t="s">
        <v>468</v>
      </c>
      <c r="B150" s="37">
        <v>1811021</v>
      </c>
      <c r="C150" s="38" t="s">
        <v>713</v>
      </c>
      <c r="D150" s="69">
        <v>1</v>
      </c>
      <c r="E150" s="40">
        <f>VLOOKUP($B150,Electronics!A:M,7,0)</f>
        <v>416.27832000000001</v>
      </c>
      <c r="F150" s="40">
        <f>VLOOKUP($B150,Electronics!$A:N,8,0)</f>
        <v>457.90615200000002</v>
      </c>
      <c r="G150" s="40">
        <f>VLOOKUP($B150,Electronics!$A:O,9,0)</f>
        <v>416.27832000000001</v>
      </c>
      <c r="H150" s="40">
        <f>VLOOKUP($B150,Electronics!$A:P,10,0)</f>
        <v>457.90615200000002</v>
      </c>
      <c r="I150" s="29" t="s">
        <v>363</v>
      </c>
      <c r="P150" s="43" t="s">
        <v>187</v>
      </c>
    </row>
    <row r="151" spans="1:16" ht="13" x14ac:dyDescent="0.25">
      <c r="A151" s="39" t="s">
        <v>516</v>
      </c>
      <c r="B151" s="37">
        <v>1810636</v>
      </c>
      <c r="C151" s="38" t="s">
        <v>36</v>
      </c>
      <c r="D151" s="69">
        <v>1</v>
      </c>
      <c r="E151" s="40">
        <f>VLOOKUP($B151,Electronics!A:M,7,0)</f>
        <v>78.64200000000001</v>
      </c>
      <c r="F151" s="40">
        <f>VLOOKUP($B151,Electronics!$A:N,8,0)</f>
        <v>86.506200000000021</v>
      </c>
      <c r="G151" s="40">
        <f>VLOOKUP($B151,Electronics!$A:O,9,0)</f>
        <v>78.64200000000001</v>
      </c>
      <c r="H151" s="40">
        <f>VLOOKUP($B151,Electronics!$A:P,10,0)</f>
        <v>86.506200000000021</v>
      </c>
      <c r="I151" s="29" t="s">
        <v>363</v>
      </c>
      <c r="P151" s="43" t="s">
        <v>188</v>
      </c>
    </row>
    <row r="152" spans="1:16" ht="13" x14ac:dyDescent="0.25">
      <c r="A152" s="39" t="s">
        <v>9</v>
      </c>
      <c r="B152" s="37">
        <v>1841027</v>
      </c>
      <c r="C152" s="38" t="s">
        <v>36</v>
      </c>
      <c r="D152" s="69">
        <v>1</v>
      </c>
      <c r="E152" s="40">
        <f>VLOOKUP($B152,Electronics!A:M,7,0)</f>
        <v>63.962159999999997</v>
      </c>
      <c r="F152" s="40">
        <f>VLOOKUP($B152,Electronics!$A:N,8,0)</f>
        <v>70.358376000000007</v>
      </c>
      <c r="G152" s="40">
        <f>VLOOKUP($B152,Electronics!$A:O,9,0)</f>
        <v>63.962159999999997</v>
      </c>
      <c r="H152" s="40">
        <f>VLOOKUP($B152,Electronics!$A:P,10,0)</f>
        <v>70.358376000000007</v>
      </c>
      <c r="I152" s="29" t="s">
        <v>363</v>
      </c>
      <c r="P152" s="43" t="s">
        <v>189</v>
      </c>
    </row>
    <row r="153" spans="1:16" ht="13" x14ac:dyDescent="0.25">
      <c r="A153" s="39" t="s">
        <v>10</v>
      </c>
      <c r="B153" s="37">
        <v>1841030</v>
      </c>
      <c r="C153" s="38" t="s">
        <v>36</v>
      </c>
      <c r="D153" s="69">
        <v>1</v>
      </c>
      <c r="E153" s="40">
        <f>VLOOKUP($B153,Electronics!A:M,7,0)</f>
        <v>163.57535999999999</v>
      </c>
      <c r="F153" s="40">
        <f>VLOOKUP($B153,Electronics!$A:N,8,0)</f>
        <v>179.932896</v>
      </c>
      <c r="G153" s="40">
        <f>VLOOKUP($B153,Electronics!$A:O,9,0)</f>
        <v>163.57535999999999</v>
      </c>
      <c r="H153" s="40">
        <f>VLOOKUP($B153,Electronics!$A:P,10,0)</f>
        <v>179.932896</v>
      </c>
      <c r="I153" s="29" t="s">
        <v>363</v>
      </c>
      <c r="P153" s="43" t="s">
        <v>190</v>
      </c>
    </row>
    <row r="154" spans="1:16" ht="13" x14ac:dyDescent="0.25">
      <c r="A154" s="39" t="s">
        <v>313</v>
      </c>
      <c r="B154" s="37">
        <v>1810899</v>
      </c>
      <c r="C154" s="38" t="s">
        <v>36</v>
      </c>
      <c r="D154" s="69">
        <v>1</v>
      </c>
      <c r="E154" s="40">
        <f>VLOOKUP($B154,Electronics!A:M,7,0)</f>
        <v>372.23880000000003</v>
      </c>
      <c r="F154" s="40">
        <f>VLOOKUP($B154,Electronics!$A:N,8,0)</f>
        <v>409.46268000000003</v>
      </c>
      <c r="G154" s="40">
        <f>VLOOKUP($B154,Electronics!$A:O,9,0)</f>
        <v>372.23880000000003</v>
      </c>
      <c r="H154" s="40">
        <f>VLOOKUP($B154,Electronics!$A:P,10,0)</f>
        <v>409.46268000000003</v>
      </c>
      <c r="I154" s="29" t="s">
        <v>363</v>
      </c>
      <c r="P154" s="43" t="s">
        <v>191</v>
      </c>
    </row>
    <row r="155" spans="1:16" ht="13" x14ac:dyDescent="0.25">
      <c r="A155" s="39" t="s">
        <v>314</v>
      </c>
      <c r="B155" s="37">
        <v>1810897</v>
      </c>
      <c r="C155" s="38" t="s">
        <v>36</v>
      </c>
      <c r="D155" s="69">
        <v>1</v>
      </c>
      <c r="E155" s="40">
        <f>VLOOKUP($B155,Electronics!A:M,7,0)</f>
        <v>360.70463999999998</v>
      </c>
      <c r="F155" s="40">
        <f>VLOOKUP($B155,Electronics!$A:N,8,0)</f>
        <v>396.775104</v>
      </c>
      <c r="G155" s="40">
        <f>VLOOKUP($B155,Electronics!$A:O,9,0)</f>
        <v>360.70463999999998</v>
      </c>
      <c r="H155" s="40">
        <f>VLOOKUP($B155,Electronics!$A:P,10,0)</f>
        <v>396.775104</v>
      </c>
      <c r="I155" s="29" t="s">
        <v>363</v>
      </c>
      <c r="P155" s="43" t="s">
        <v>192</v>
      </c>
    </row>
    <row r="156" spans="1:16" ht="13" x14ac:dyDescent="0.25">
      <c r="A156" s="39" t="s">
        <v>315</v>
      </c>
      <c r="B156" s="37">
        <v>1810830</v>
      </c>
      <c r="C156" s="38" t="s">
        <v>36</v>
      </c>
      <c r="D156" s="69">
        <v>1</v>
      </c>
      <c r="E156" s="40">
        <f>VLOOKUP($B156,Electronics!A:M,7,0)</f>
        <v>394.25856000000005</v>
      </c>
      <c r="F156" s="40">
        <f>VLOOKUP($B156,Electronics!$A:N,8,0)</f>
        <v>433.68441600000011</v>
      </c>
      <c r="G156" s="40">
        <f>VLOOKUP($B156,Electronics!$A:O,9,0)</f>
        <v>394.25856000000005</v>
      </c>
      <c r="H156" s="40">
        <f>VLOOKUP($B156,Electronics!$A:P,10,0)</f>
        <v>433.68441600000011</v>
      </c>
      <c r="I156" s="29" t="s">
        <v>363</v>
      </c>
      <c r="P156" s="43" t="s">
        <v>193</v>
      </c>
    </row>
    <row r="157" spans="1:16" ht="13" x14ac:dyDescent="0.25">
      <c r="A157" s="39" t="s">
        <v>316</v>
      </c>
      <c r="B157" s="37">
        <v>1810813</v>
      </c>
      <c r="C157" s="38" t="s">
        <v>36</v>
      </c>
      <c r="D157" s="69">
        <v>1</v>
      </c>
      <c r="E157" s="40">
        <f>VLOOKUP($B157,Electronics!A:M,7,0)</f>
        <v>372.23880000000003</v>
      </c>
      <c r="F157" s="40">
        <f>VLOOKUP($B157,Electronics!$A:N,8,0)</f>
        <v>409.46268000000003</v>
      </c>
      <c r="G157" s="40">
        <f>VLOOKUP($B157,Electronics!$A:O,9,0)</f>
        <v>372.23880000000003</v>
      </c>
      <c r="H157" s="40">
        <f>VLOOKUP($B157,Electronics!$A:P,10,0)</f>
        <v>409.46268000000003</v>
      </c>
      <c r="I157" s="29" t="s">
        <v>363</v>
      </c>
      <c r="P157" s="43" t="s">
        <v>53</v>
      </c>
    </row>
    <row r="158" spans="1:16" ht="13" x14ac:dyDescent="0.25">
      <c r="A158" s="39" t="s">
        <v>477</v>
      </c>
      <c r="B158" s="37">
        <v>1811045</v>
      </c>
      <c r="C158" s="38" t="s">
        <v>379</v>
      </c>
      <c r="D158" s="69">
        <v>1</v>
      </c>
      <c r="E158" s="40">
        <f>VLOOKUP($B158,Electronics!A:M,7,0)</f>
        <v>87.030479999999997</v>
      </c>
      <c r="F158" s="40">
        <f>VLOOKUP($B158,Electronics!$A:N,8,0)</f>
        <v>95.733528000000007</v>
      </c>
      <c r="G158" s="40">
        <f>VLOOKUP($B158,Electronics!$A:O,9,0)</f>
        <v>87.030479999999997</v>
      </c>
      <c r="H158" s="40">
        <f>VLOOKUP($B158,Electronics!$A:P,10,0)</f>
        <v>95.733528000000007</v>
      </c>
      <c r="I158" s="29" t="s">
        <v>363</v>
      </c>
      <c r="P158" s="43" t="s">
        <v>52</v>
      </c>
    </row>
    <row r="159" spans="1:16" ht="13" x14ac:dyDescent="0.25">
      <c r="A159" s="39" t="s">
        <v>478</v>
      </c>
      <c r="B159" s="37">
        <v>1810881</v>
      </c>
      <c r="C159" s="38" t="s">
        <v>379</v>
      </c>
      <c r="D159" s="69">
        <v>1</v>
      </c>
      <c r="E159" s="40">
        <f>VLOOKUP($B159,Electronics!A:M,7,0)</f>
        <v>87.030479999999997</v>
      </c>
      <c r="F159" s="40">
        <f>VLOOKUP($B159,Electronics!$A:N,8,0)</f>
        <v>95.733528000000007</v>
      </c>
      <c r="G159" s="40">
        <f>VLOOKUP($B159,Electronics!$A:O,9,0)</f>
        <v>87.030479999999997</v>
      </c>
      <c r="H159" s="40">
        <f>VLOOKUP($B159,Electronics!$A:P,10,0)</f>
        <v>95.733528000000007</v>
      </c>
      <c r="I159" s="29" t="s">
        <v>363</v>
      </c>
      <c r="P159" s="43" t="s">
        <v>102</v>
      </c>
    </row>
    <row r="160" spans="1:16" ht="13" x14ac:dyDescent="0.25">
      <c r="A160" s="39" t="s">
        <v>479</v>
      </c>
      <c r="B160" s="37">
        <v>1810883</v>
      </c>
      <c r="C160" s="38" t="s">
        <v>379</v>
      </c>
      <c r="D160" s="69">
        <v>1</v>
      </c>
      <c r="E160" s="40">
        <f>VLOOKUP($B160,Electronics!A:M,7,0)</f>
        <v>96.467520000000007</v>
      </c>
      <c r="F160" s="40">
        <f>VLOOKUP($B160,Electronics!$A:N,8,0)</f>
        <v>106.11427200000001</v>
      </c>
      <c r="G160" s="40">
        <f>VLOOKUP($B160,Electronics!$A:O,9,0)</f>
        <v>96.467520000000007</v>
      </c>
      <c r="H160" s="40">
        <f>VLOOKUP($B160,Electronics!$A:P,10,0)</f>
        <v>106.11427200000001</v>
      </c>
      <c r="I160" s="29" t="s">
        <v>363</v>
      </c>
      <c r="P160" s="43" t="s">
        <v>49</v>
      </c>
    </row>
    <row r="161" spans="1:16" ht="13" x14ac:dyDescent="0.25">
      <c r="A161" s="39" t="s">
        <v>480</v>
      </c>
      <c r="B161" s="37">
        <v>1810882</v>
      </c>
      <c r="C161" s="38" t="s">
        <v>379</v>
      </c>
      <c r="D161" s="69">
        <v>1</v>
      </c>
      <c r="E161" s="40">
        <f>VLOOKUP($B161,Electronics!A:M,7,0)</f>
        <v>96.467520000000007</v>
      </c>
      <c r="F161" s="40">
        <f>VLOOKUP($B161,Electronics!$A:N,8,0)</f>
        <v>106.11427200000001</v>
      </c>
      <c r="G161" s="40">
        <f>VLOOKUP($B161,Electronics!$A:O,9,0)</f>
        <v>96.467520000000007</v>
      </c>
      <c r="H161" s="40">
        <f>VLOOKUP($B161,Electronics!$A:P,10,0)</f>
        <v>106.11427200000001</v>
      </c>
      <c r="I161" s="29" t="s">
        <v>363</v>
      </c>
      <c r="P161" s="43" t="s">
        <v>50</v>
      </c>
    </row>
    <row r="162" spans="1:16" ht="13" x14ac:dyDescent="0.25">
      <c r="A162" s="39" t="s">
        <v>481</v>
      </c>
      <c r="B162" s="37">
        <v>1811011</v>
      </c>
      <c r="C162" s="38" t="s">
        <v>379</v>
      </c>
      <c r="D162" s="69">
        <v>1</v>
      </c>
      <c r="E162" s="40">
        <f>VLOOKUP($B162,Electronics!A:M,7,0)</f>
        <v>87.030479999999997</v>
      </c>
      <c r="F162" s="40">
        <f>VLOOKUP($B162,Electronics!$A:N,8,0)</f>
        <v>95.733528000000007</v>
      </c>
      <c r="G162" s="40">
        <f>VLOOKUP($B162,Electronics!$A:O,9,0)</f>
        <v>87.030479999999997</v>
      </c>
      <c r="H162" s="40">
        <f>VLOOKUP($B162,Electronics!$A:P,10,0)</f>
        <v>95.733528000000007</v>
      </c>
      <c r="I162" s="29" t="s">
        <v>363</v>
      </c>
      <c r="P162" s="43" t="s">
        <v>51</v>
      </c>
    </row>
    <row r="163" spans="1:16" ht="13" x14ac:dyDescent="0.25">
      <c r="A163" s="39" t="s">
        <v>482</v>
      </c>
      <c r="B163" s="37">
        <v>1811009</v>
      </c>
      <c r="C163" s="38" t="s">
        <v>379</v>
      </c>
      <c r="D163" s="69">
        <v>1</v>
      </c>
      <c r="E163" s="40">
        <f>VLOOKUP($B163,Electronics!A:M,7,0)</f>
        <v>96.467520000000007</v>
      </c>
      <c r="F163" s="40">
        <f>VLOOKUP($B163,Electronics!$A:N,8,0)</f>
        <v>106.11427200000001</v>
      </c>
      <c r="G163" s="40">
        <f>VLOOKUP($B163,Electronics!$A:O,9,0)</f>
        <v>96.467520000000007</v>
      </c>
      <c r="H163" s="40">
        <f>VLOOKUP($B163,Electronics!$A:P,10,0)</f>
        <v>106.11427200000001</v>
      </c>
      <c r="I163" s="29" t="s">
        <v>363</v>
      </c>
      <c r="P163" s="43" t="s">
        <v>101</v>
      </c>
    </row>
    <row r="164" spans="1:16" ht="13" x14ac:dyDescent="0.25">
      <c r="A164" s="39" t="s">
        <v>641</v>
      </c>
      <c r="B164" s="37">
        <v>1800223</v>
      </c>
      <c r="C164" s="38" t="s">
        <v>379</v>
      </c>
      <c r="D164" s="69">
        <v>1</v>
      </c>
      <c r="E164" s="40">
        <f>VLOOKUP($B164,Electronics!A:M,7,0)</f>
        <v>120.5844</v>
      </c>
      <c r="F164" s="40">
        <f>VLOOKUP($B164,Electronics!$A:N,8,0)</f>
        <v>132.64284000000001</v>
      </c>
      <c r="G164" s="40">
        <f>VLOOKUP($B164,Electronics!$A:O,9,0)</f>
        <v>120.5844</v>
      </c>
      <c r="H164" s="40">
        <f>VLOOKUP($B164,Electronics!$A:P,10,0)</f>
        <v>132.64284000000001</v>
      </c>
      <c r="I164" s="29" t="s">
        <v>363</v>
      </c>
      <c r="P164" s="43" t="s">
        <v>212</v>
      </c>
    </row>
    <row r="165" spans="1:16" ht="13" x14ac:dyDescent="0.25">
      <c r="A165" s="39" t="s">
        <v>642</v>
      </c>
      <c r="B165" s="37">
        <v>1800295</v>
      </c>
      <c r="C165" s="38" t="s">
        <v>379</v>
      </c>
      <c r="D165" s="69">
        <v>1</v>
      </c>
      <c r="E165" s="40">
        <f>VLOOKUP($B165,Electronics!A:M,7,0)</f>
        <v>157.28400000000002</v>
      </c>
      <c r="F165" s="40">
        <f>VLOOKUP($B165,Electronics!$A:N,8,0)</f>
        <v>173.01240000000004</v>
      </c>
      <c r="G165" s="40">
        <f>VLOOKUP($B165,Electronics!$A:O,9,0)</f>
        <v>157.28400000000002</v>
      </c>
      <c r="H165" s="40">
        <f>VLOOKUP($B165,Electronics!$A:P,10,0)</f>
        <v>173.01240000000004</v>
      </c>
      <c r="I165" s="29" t="s">
        <v>363</v>
      </c>
      <c r="P165" s="43" t="s">
        <v>213</v>
      </c>
    </row>
    <row r="166" spans="1:16" ht="13" x14ac:dyDescent="0.25">
      <c r="A166" s="39" t="s">
        <v>16</v>
      </c>
      <c r="B166" s="37">
        <v>9015022</v>
      </c>
      <c r="C166" s="38" t="s">
        <v>456</v>
      </c>
      <c r="D166" s="69">
        <v>1</v>
      </c>
      <c r="E166" s="40">
        <f>VLOOKUP($B166,Electronics!A:M,7,0)</f>
        <v>5.2428000000000008</v>
      </c>
      <c r="F166" s="40">
        <f>VLOOKUP($B166,Electronics!$A:N,8,0)</f>
        <v>5.7670800000000018</v>
      </c>
      <c r="G166" s="40">
        <f>VLOOKUP($B166,Electronics!$A:O,9,0)</f>
        <v>5.2428000000000008</v>
      </c>
      <c r="H166" s="40">
        <f>VLOOKUP($B166,Electronics!$A:P,10,0)</f>
        <v>5.7670800000000018</v>
      </c>
      <c r="I166" s="29" t="s">
        <v>363</v>
      </c>
      <c r="P166" s="43" t="s">
        <v>214</v>
      </c>
    </row>
    <row r="167" spans="1:16" ht="13" x14ac:dyDescent="0.25">
      <c r="A167" s="39" t="s">
        <v>17</v>
      </c>
      <c r="B167" s="37">
        <v>9015025</v>
      </c>
      <c r="C167" s="38" t="s">
        <v>456</v>
      </c>
      <c r="D167" s="69">
        <v>1</v>
      </c>
      <c r="E167" s="40">
        <f>VLOOKUP($B167,Electronics!A:M,7,0)</f>
        <v>11.53416</v>
      </c>
      <c r="F167" s="40">
        <f>VLOOKUP($B167,Electronics!$A:N,8,0)</f>
        <v>12.687576000000002</v>
      </c>
      <c r="G167" s="40">
        <f>VLOOKUP($B167,Electronics!$A:O,9,0)</f>
        <v>11.53416</v>
      </c>
      <c r="H167" s="40">
        <f>VLOOKUP($B167,Electronics!$A:P,10,0)</f>
        <v>12.687576000000002</v>
      </c>
      <c r="I167" s="29" t="s">
        <v>363</v>
      </c>
      <c r="P167" s="43" t="s">
        <v>307</v>
      </c>
    </row>
    <row r="168" spans="1:16" ht="13" x14ac:dyDescent="0.25">
      <c r="A168" s="39" t="s">
        <v>18</v>
      </c>
      <c r="B168" s="37">
        <v>9015023</v>
      </c>
      <c r="C168" s="38" t="s">
        <v>456</v>
      </c>
      <c r="D168" s="69">
        <v>1</v>
      </c>
      <c r="E168" s="40">
        <f>VLOOKUP($B168,Electronics!A:M,7,0)</f>
        <v>11.53416</v>
      </c>
      <c r="F168" s="40">
        <f>VLOOKUP($B168,Electronics!$A:N,8,0)</f>
        <v>12.687576000000002</v>
      </c>
      <c r="G168" s="40">
        <f>VLOOKUP($B168,Electronics!$A:O,9,0)</f>
        <v>11.53416</v>
      </c>
      <c r="H168" s="40">
        <f>VLOOKUP($B168,Electronics!$A:P,10,0)</f>
        <v>12.687576000000002</v>
      </c>
      <c r="I168" s="29" t="s">
        <v>363</v>
      </c>
      <c r="P168" s="43" t="s">
        <v>121</v>
      </c>
    </row>
    <row r="169" spans="1:16" ht="13" x14ac:dyDescent="0.25">
      <c r="A169" s="39" t="s">
        <v>347</v>
      </c>
      <c r="B169" s="37">
        <v>9015238</v>
      </c>
      <c r="C169" s="38" t="s">
        <v>456</v>
      </c>
      <c r="D169" s="69">
        <v>1</v>
      </c>
      <c r="E169" s="40">
        <f>VLOOKUP($B169,Electronics!A:M,7,0)</f>
        <v>9.4370400000000014</v>
      </c>
      <c r="F169" s="40">
        <f>VLOOKUP($B169,Electronics!$A:N,8,0)</f>
        <v>10.380744000000002</v>
      </c>
      <c r="G169" s="40">
        <f>VLOOKUP($B169,Electronics!$A:O,9,0)</f>
        <v>9.4370400000000014</v>
      </c>
      <c r="H169" s="40">
        <f>VLOOKUP($B169,Electronics!$A:P,10,0)</f>
        <v>10.380744000000002</v>
      </c>
      <c r="I169" s="29" t="s">
        <v>363</v>
      </c>
      <c r="P169" s="43" t="s">
        <v>122</v>
      </c>
    </row>
    <row r="170" spans="1:16" ht="13" x14ac:dyDescent="0.25">
      <c r="A170" s="39" t="s">
        <v>348</v>
      </c>
      <c r="B170" s="37">
        <v>9015027</v>
      </c>
      <c r="C170" s="38" t="s">
        <v>456</v>
      </c>
      <c r="D170" s="69">
        <v>1</v>
      </c>
      <c r="E170" s="40">
        <f>VLOOKUP($B170,Electronics!A:M,7,0)</f>
        <v>39.845280000000002</v>
      </c>
      <c r="F170" s="40">
        <f>VLOOKUP($B170,Electronics!$A:N,8,0)</f>
        <v>43.829808000000007</v>
      </c>
      <c r="G170" s="40">
        <f>VLOOKUP($B170,Electronics!$A:O,9,0)</f>
        <v>39.845280000000002</v>
      </c>
      <c r="H170" s="40">
        <f>VLOOKUP($B170,Electronics!$A:P,10,0)</f>
        <v>43.829808000000007</v>
      </c>
      <c r="I170" s="29" t="s">
        <v>363</v>
      </c>
      <c r="P170" s="43" t="s">
        <v>2</v>
      </c>
    </row>
    <row r="171" spans="1:16" ht="13" x14ac:dyDescent="0.25">
      <c r="A171" s="39" t="s">
        <v>349</v>
      </c>
      <c r="B171" s="37">
        <v>9015026</v>
      </c>
      <c r="C171" s="38" t="s">
        <v>456</v>
      </c>
      <c r="D171" s="69">
        <v>1</v>
      </c>
      <c r="E171" s="40">
        <f>VLOOKUP($B171,Electronics!A:M,7,0)</f>
        <v>39.845280000000002</v>
      </c>
      <c r="F171" s="40">
        <f>VLOOKUP($B171,Electronics!$A:N,8,0)</f>
        <v>43.829808000000007</v>
      </c>
      <c r="G171" s="40">
        <f>VLOOKUP($B171,Electronics!$A:O,9,0)</f>
        <v>39.845280000000002</v>
      </c>
      <c r="H171" s="40">
        <f>VLOOKUP($B171,Electronics!$A:P,10,0)</f>
        <v>43.829808000000007</v>
      </c>
      <c r="I171" s="29" t="s">
        <v>363</v>
      </c>
      <c r="P171" s="43" t="s">
        <v>334</v>
      </c>
    </row>
    <row r="172" spans="1:16" ht="13" x14ac:dyDescent="0.25">
      <c r="A172" s="39" t="s">
        <v>350</v>
      </c>
      <c r="B172" s="37">
        <v>9015236</v>
      </c>
      <c r="C172" s="38" t="s">
        <v>456</v>
      </c>
      <c r="D172" s="69">
        <v>1</v>
      </c>
      <c r="E172" s="40">
        <f>VLOOKUP($B172,Electronics!A:M,7,0)</f>
        <v>39.845280000000002</v>
      </c>
      <c r="F172" s="40">
        <f>VLOOKUP($B172,Electronics!$A:N,8,0)</f>
        <v>43.829808000000007</v>
      </c>
      <c r="G172" s="40">
        <f>VLOOKUP($B172,Electronics!$A:O,9,0)</f>
        <v>39.845280000000002</v>
      </c>
      <c r="H172" s="40">
        <f>VLOOKUP($B172,Electronics!$A:P,10,0)</f>
        <v>43.829808000000007</v>
      </c>
      <c r="I172" s="29" t="s">
        <v>363</v>
      </c>
      <c r="P172" s="43" t="s">
        <v>110</v>
      </c>
    </row>
    <row r="173" spans="1:16" ht="13" x14ac:dyDescent="0.25">
      <c r="A173" s="39" t="s">
        <v>351</v>
      </c>
      <c r="B173" s="37">
        <v>9015237</v>
      </c>
      <c r="C173" s="38" t="s">
        <v>456</v>
      </c>
      <c r="D173" s="69">
        <v>1</v>
      </c>
      <c r="E173" s="40">
        <f>VLOOKUP($B173,Electronics!A:M,7,0)</f>
        <v>39.845280000000002</v>
      </c>
      <c r="F173" s="40">
        <f>VLOOKUP($B173,Electronics!$A:N,8,0)</f>
        <v>43.829808000000007</v>
      </c>
      <c r="G173" s="40">
        <f>VLOOKUP($B173,Electronics!$A:O,9,0)</f>
        <v>39.845280000000002</v>
      </c>
      <c r="H173" s="40">
        <f>VLOOKUP($B173,Electronics!$A:P,10,0)</f>
        <v>43.829808000000007</v>
      </c>
      <c r="I173" s="29" t="s">
        <v>363</v>
      </c>
      <c r="P173" s="43" t="s">
        <v>82</v>
      </c>
    </row>
    <row r="174" spans="1:16" ht="13" x14ac:dyDescent="0.25">
      <c r="A174" s="39" t="s">
        <v>67</v>
      </c>
      <c r="B174" s="37">
        <v>1810334</v>
      </c>
      <c r="C174" s="38" t="s">
        <v>37</v>
      </c>
      <c r="D174" s="69">
        <v>1</v>
      </c>
      <c r="E174" s="40">
        <f>VLOOKUP($B174,Electronics!A:M,7,0)</f>
        <v>292.54824000000002</v>
      </c>
      <c r="F174" s="40">
        <f>VLOOKUP($B174,Electronics!$A:N,8,0)</f>
        <v>321.80306400000006</v>
      </c>
      <c r="G174" s="40">
        <f>VLOOKUP($B174,Electronics!$A:O,9,0)</f>
        <v>292.54824000000002</v>
      </c>
      <c r="H174" s="40">
        <f>VLOOKUP($B174,Electronics!$A:P,10,0)</f>
        <v>321.80306400000006</v>
      </c>
      <c r="I174" s="29" t="s">
        <v>363</v>
      </c>
      <c r="P174" s="43" t="s">
        <v>83</v>
      </c>
    </row>
    <row r="175" spans="1:16" ht="13" x14ac:dyDescent="0.25">
      <c r="A175" s="39" t="s">
        <v>599</v>
      </c>
      <c r="B175" s="37">
        <v>1811548</v>
      </c>
      <c r="C175" s="38" t="s">
        <v>37</v>
      </c>
      <c r="D175" s="69">
        <v>1</v>
      </c>
      <c r="E175" s="40">
        <f>VLOOKUP($B175,Electronics!A:M,7,0)</f>
        <v>379.57872000000003</v>
      </c>
      <c r="F175" s="40">
        <f>VLOOKUP($B175,Electronics!$A:N,8,0)</f>
        <v>417.53659200000004</v>
      </c>
      <c r="G175" s="40">
        <f>VLOOKUP($B175,Electronics!$A:O,9,0)</f>
        <v>379.57872000000003</v>
      </c>
      <c r="H175" s="40">
        <f>VLOOKUP($B175,Electronics!$A:P,10,0)</f>
        <v>417.53659200000004</v>
      </c>
      <c r="I175" s="29" t="s">
        <v>363</v>
      </c>
      <c r="P175" s="43" t="s">
        <v>258</v>
      </c>
    </row>
    <row r="176" spans="1:16" ht="13" x14ac:dyDescent="0.25">
      <c r="A176" s="39" t="s">
        <v>68</v>
      </c>
      <c r="B176" s="37">
        <v>1810803</v>
      </c>
      <c r="C176" s="38" t="s">
        <v>37</v>
      </c>
      <c r="D176" s="69">
        <v>1</v>
      </c>
      <c r="E176" s="40">
        <f>VLOOKUP($B176,Electronics!A:M,7,0)</f>
        <v>1002.42336</v>
      </c>
      <c r="F176" s="40">
        <f>VLOOKUP($B176,Electronics!$A:N,8,0)</f>
        <v>1102.665696</v>
      </c>
      <c r="G176" s="40">
        <f>VLOOKUP($B176,Electronics!$A:O,9,0)</f>
        <v>1002.42336</v>
      </c>
      <c r="H176" s="40">
        <f>VLOOKUP($B176,Electronics!$A:P,10,0)</f>
        <v>1102.665696</v>
      </c>
      <c r="I176" s="29" t="s">
        <v>363</v>
      </c>
      <c r="P176" s="43" t="s">
        <v>259</v>
      </c>
    </row>
    <row r="177" spans="1:16" ht="13" x14ac:dyDescent="0.25">
      <c r="A177" s="39" t="s">
        <v>318</v>
      </c>
      <c r="B177" s="37">
        <v>1841026</v>
      </c>
      <c r="C177" s="38" t="s">
        <v>127</v>
      </c>
      <c r="D177" s="69">
        <v>1</v>
      </c>
      <c r="E177" s="40">
        <f>VLOOKUP($B177,Electronics!A:M,7,0)</f>
        <v>48.233760000000004</v>
      </c>
      <c r="F177" s="40">
        <f>VLOOKUP($B177,Electronics!$A:N,8,0)</f>
        <v>53.057136000000007</v>
      </c>
      <c r="G177" s="40">
        <f>VLOOKUP($B177,Electronics!$A:O,9,0)</f>
        <v>48.233760000000004</v>
      </c>
      <c r="H177" s="40">
        <f>VLOOKUP($B177,Electronics!$A:P,10,0)</f>
        <v>53.057136000000007</v>
      </c>
      <c r="I177" s="29" t="s">
        <v>363</v>
      </c>
      <c r="P177" s="43" t="s">
        <v>260</v>
      </c>
    </row>
    <row r="178" spans="1:16" ht="13" x14ac:dyDescent="0.25">
      <c r="A178" s="39" t="s">
        <v>319</v>
      </c>
      <c r="B178" s="37">
        <v>1841025</v>
      </c>
      <c r="C178" s="38" t="s">
        <v>127</v>
      </c>
      <c r="D178" s="69">
        <v>1</v>
      </c>
      <c r="E178" s="40">
        <f>VLOOKUP($B178,Electronics!A:M,7,0)</f>
        <v>74.447760000000002</v>
      </c>
      <c r="F178" s="40">
        <f>VLOOKUP($B178,Electronics!$A:N,8,0)</f>
        <v>81.892536000000007</v>
      </c>
      <c r="G178" s="40">
        <f>VLOOKUP($B178,Electronics!$A:O,9,0)</f>
        <v>74.447760000000002</v>
      </c>
      <c r="H178" s="40">
        <f>VLOOKUP($B178,Electronics!$A:P,10,0)</f>
        <v>81.892536000000007</v>
      </c>
      <c r="I178" s="29" t="s">
        <v>363</v>
      </c>
      <c r="P178" s="43" t="s">
        <v>428</v>
      </c>
    </row>
    <row r="179" spans="1:16" ht="13" x14ac:dyDescent="0.25">
      <c r="A179" s="39" t="s">
        <v>106</v>
      </c>
      <c r="B179" s="37">
        <v>1841064</v>
      </c>
      <c r="C179" s="38" t="s">
        <v>127</v>
      </c>
      <c r="D179" s="69">
        <v>1</v>
      </c>
      <c r="E179" s="40">
        <f>VLOOKUP($B179,Electronics!A:M,7,0)</f>
        <v>92.27328</v>
      </c>
      <c r="F179" s="40">
        <f>VLOOKUP($B179,Electronics!$A:N,8,0)</f>
        <v>101.50060800000001</v>
      </c>
      <c r="G179" s="40">
        <f>VLOOKUP($B179,Electronics!$A:O,9,0)</f>
        <v>92.27328</v>
      </c>
      <c r="H179" s="40">
        <f>VLOOKUP($B179,Electronics!$A:P,10,0)</f>
        <v>101.50060800000001</v>
      </c>
      <c r="I179" s="29" t="s">
        <v>363</v>
      </c>
      <c r="P179" s="43" t="s">
        <v>469</v>
      </c>
    </row>
    <row r="180" spans="1:16" ht="13" x14ac:dyDescent="0.25">
      <c r="A180" s="39" t="s">
        <v>383</v>
      </c>
      <c r="B180" s="37">
        <v>9013707</v>
      </c>
      <c r="C180" s="38" t="s">
        <v>69</v>
      </c>
      <c r="D180" s="69">
        <v>1</v>
      </c>
      <c r="E180" s="40">
        <f>VLOOKUP($B180,Electronics!A:M,7,0)</f>
        <v>282.06263999999999</v>
      </c>
      <c r="F180" s="40">
        <f>VLOOKUP($B180,Electronics!$A:N,8,0)</f>
        <v>310.26890400000002</v>
      </c>
      <c r="G180" s="40">
        <f>VLOOKUP($B180,Electronics!$A:O,9,0)</f>
        <v>282.06263999999999</v>
      </c>
      <c r="H180" s="40">
        <f>VLOOKUP($B180,Electronics!$A:P,10,0)</f>
        <v>310.26890400000002</v>
      </c>
      <c r="I180" s="29" t="s">
        <v>363</v>
      </c>
      <c r="P180" s="43" t="s">
        <v>295</v>
      </c>
    </row>
    <row r="181" spans="1:16" ht="13" x14ac:dyDescent="0.25">
      <c r="A181" s="39" t="s">
        <v>244</v>
      </c>
      <c r="B181" s="37">
        <v>9013708</v>
      </c>
      <c r="C181" s="38" t="s">
        <v>69</v>
      </c>
      <c r="D181" s="69">
        <v>1</v>
      </c>
      <c r="E181" s="40">
        <f>VLOOKUP($B181,Electronics!A:M,7,0)</f>
        <v>306.17951999999997</v>
      </c>
      <c r="F181" s="40">
        <f>VLOOKUP($B181,Electronics!$A:N,8,0)</f>
        <v>336.79747199999997</v>
      </c>
      <c r="G181" s="40">
        <f>VLOOKUP($B181,Electronics!$A:O,9,0)</f>
        <v>306.17951999999997</v>
      </c>
      <c r="H181" s="40">
        <f>VLOOKUP($B181,Electronics!$A:P,10,0)</f>
        <v>336.79747199999997</v>
      </c>
      <c r="I181" s="29" t="s">
        <v>363</v>
      </c>
      <c r="P181" s="43" t="s">
        <v>293</v>
      </c>
    </row>
    <row r="182" spans="1:16" ht="13" x14ac:dyDescent="0.25">
      <c r="A182" s="39" t="s">
        <v>384</v>
      </c>
      <c r="B182" s="37">
        <v>9014400</v>
      </c>
      <c r="C182" s="38" t="s">
        <v>70</v>
      </c>
      <c r="D182" s="69">
        <v>1</v>
      </c>
      <c r="E182" s="40">
        <f>VLOOKUP($B182,Electronics!A:M,7,0)</f>
        <v>290.45112000000006</v>
      </c>
      <c r="F182" s="40">
        <f>VLOOKUP($B182,Electronics!$A:N,8,0)</f>
        <v>319.49623200000008</v>
      </c>
      <c r="G182" s="40">
        <f>VLOOKUP($B182,Electronics!$A:O,9,0)</f>
        <v>290.45112000000006</v>
      </c>
      <c r="H182" s="40">
        <f>VLOOKUP($B182,Electronics!$A:P,10,0)</f>
        <v>319.49623200000008</v>
      </c>
      <c r="I182" s="29" t="s">
        <v>363</v>
      </c>
      <c r="P182" s="43" t="s">
        <v>294</v>
      </c>
    </row>
    <row r="183" spans="1:16" ht="13" x14ac:dyDescent="0.25">
      <c r="A183" s="39" t="s">
        <v>385</v>
      </c>
      <c r="B183" s="37">
        <v>9013809</v>
      </c>
      <c r="C183" s="38" t="s">
        <v>70</v>
      </c>
      <c r="D183" s="69">
        <v>1</v>
      </c>
      <c r="E183" s="40">
        <f>VLOOKUP($B183,Electronics!A:M,7,0)</f>
        <v>290.45112000000006</v>
      </c>
      <c r="F183" s="40">
        <f>VLOOKUP($B183,Electronics!$A:N,8,0)</f>
        <v>319.49623200000008</v>
      </c>
      <c r="G183" s="40">
        <f>VLOOKUP($B183,Electronics!$A:O,9,0)</f>
        <v>290.45112000000006</v>
      </c>
      <c r="H183" s="40">
        <f>VLOOKUP($B183,Electronics!$A:P,10,0)</f>
        <v>319.49623200000008</v>
      </c>
      <c r="I183" s="29" t="s">
        <v>363</v>
      </c>
      <c r="P183" s="43" t="s">
        <v>194</v>
      </c>
    </row>
    <row r="184" spans="1:16" ht="13" x14ac:dyDescent="0.25">
      <c r="A184" s="39" t="s">
        <v>386</v>
      </c>
      <c r="B184" s="37">
        <v>9013847</v>
      </c>
      <c r="C184" s="38" t="s">
        <v>70</v>
      </c>
      <c r="D184" s="69">
        <v>1</v>
      </c>
      <c r="E184" s="40">
        <f>VLOOKUP($B184,Electronics!A:M,7,0)</f>
        <v>290.45112000000006</v>
      </c>
      <c r="F184" s="40">
        <f>VLOOKUP($B184,Electronics!$A:N,8,0)</f>
        <v>319.49623200000008</v>
      </c>
      <c r="G184" s="40">
        <f>VLOOKUP($B184,Electronics!$A:O,9,0)</f>
        <v>290.45112000000006</v>
      </c>
      <c r="H184" s="40">
        <f>VLOOKUP($B184,Electronics!$A:P,10,0)</f>
        <v>319.49623200000008</v>
      </c>
      <c r="I184" s="29" t="s">
        <v>363</v>
      </c>
      <c r="P184" s="43" t="s">
        <v>230</v>
      </c>
    </row>
    <row r="185" spans="1:16" ht="13" x14ac:dyDescent="0.25">
      <c r="A185" s="39" t="s">
        <v>111</v>
      </c>
      <c r="B185" s="37">
        <v>1816068</v>
      </c>
      <c r="C185" s="38" t="s">
        <v>70</v>
      </c>
      <c r="D185" s="69">
        <v>1</v>
      </c>
      <c r="E185" s="40">
        <f>VLOOKUP($B185,Electronics!A:M,7,0)</f>
        <v>264.23712</v>
      </c>
      <c r="F185" s="40">
        <f>VLOOKUP($B185,Electronics!$A:N,8,0)</f>
        <v>290.66083200000003</v>
      </c>
      <c r="G185" s="40">
        <f>VLOOKUP($B185,Electronics!$A:O,9,0)</f>
        <v>264.23712</v>
      </c>
      <c r="H185" s="40">
        <f>VLOOKUP($B185,Electronics!$A:P,10,0)</f>
        <v>290.66083200000003</v>
      </c>
      <c r="I185" s="29" t="s">
        <v>363</v>
      </c>
      <c r="P185" s="43" t="s">
        <v>231</v>
      </c>
    </row>
    <row r="186" spans="1:16" ht="13" x14ac:dyDescent="0.25">
      <c r="A186" s="39" t="s">
        <v>112</v>
      </c>
      <c r="B186" s="37">
        <v>1818212</v>
      </c>
      <c r="C186" s="38" t="s">
        <v>70</v>
      </c>
      <c r="D186" s="69">
        <v>1</v>
      </c>
      <c r="E186" s="40">
        <f>VLOOKUP($B186,Electronics!A:M,7,0)</f>
        <v>364.89888000000002</v>
      </c>
      <c r="F186" s="40">
        <f>VLOOKUP($B186,Electronics!$A:N,8,0)</f>
        <v>401.38876800000003</v>
      </c>
      <c r="G186" s="40">
        <f>VLOOKUP($B186,Electronics!$A:O,9,0)</f>
        <v>364.89888000000002</v>
      </c>
      <c r="H186" s="40">
        <f>VLOOKUP($B186,Electronics!$A:P,10,0)</f>
        <v>401.38876800000003</v>
      </c>
      <c r="I186" s="29" t="s">
        <v>363</v>
      </c>
      <c r="P186" s="43" t="s">
        <v>154</v>
      </c>
    </row>
    <row r="187" spans="1:16" ht="13" x14ac:dyDescent="0.25">
      <c r="A187" s="39" t="s">
        <v>113</v>
      </c>
      <c r="B187" s="37">
        <v>9013075</v>
      </c>
      <c r="C187" s="38" t="s">
        <v>70</v>
      </c>
      <c r="D187" s="69">
        <v>1</v>
      </c>
      <c r="E187" s="40">
        <f>VLOOKUP($B187,Electronics!A:M,7,0)</f>
        <v>553.63968</v>
      </c>
      <c r="F187" s="40">
        <f>VLOOKUP($B187,Electronics!$A:N,8,0)</f>
        <v>609.003648</v>
      </c>
      <c r="G187" s="40">
        <f>VLOOKUP($B187,Electronics!$A:O,9,0)</f>
        <v>553.63968</v>
      </c>
      <c r="H187" s="40">
        <f>VLOOKUP($B187,Electronics!$A:P,10,0)</f>
        <v>609.003648</v>
      </c>
      <c r="I187" s="29" t="s">
        <v>363</v>
      </c>
      <c r="P187" s="43" t="s">
        <v>155</v>
      </c>
    </row>
    <row r="188" spans="1:16" ht="13" x14ac:dyDescent="0.25">
      <c r="A188" s="39" t="s">
        <v>245</v>
      </c>
      <c r="B188" s="37">
        <v>1810096</v>
      </c>
      <c r="C188" s="38" t="s">
        <v>114</v>
      </c>
      <c r="D188" s="69">
        <v>1</v>
      </c>
      <c r="E188" s="40">
        <f>VLOOKUP($B188,Electronics!A:M,7,0)</f>
        <v>258.99432000000002</v>
      </c>
      <c r="F188" s="40">
        <f>VLOOKUP($B188,Electronics!$A:N,8,0)</f>
        <v>284.89375200000006</v>
      </c>
      <c r="G188" s="40">
        <f>VLOOKUP($B188,Electronics!$A:O,9,0)</f>
        <v>258.99432000000002</v>
      </c>
      <c r="H188" s="40">
        <f>VLOOKUP($B188,Electronics!$A:P,10,0)</f>
        <v>284.89375200000006</v>
      </c>
      <c r="I188" s="29" t="s">
        <v>363</v>
      </c>
      <c r="P188" s="43" t="s">
        <v>429</v>
      </c>
    </row>
    <row r="189" spans="1:16" ht="13" x14ac:dyDescent="0.25">
      <c r="A189" s="39" t="s">
        <v>247</v>
      </c>
      <c r="B189" s="37">
        <v>1810110</v>
      </c>
      <c r="C189" s="38" t="s">
        <v>114</v>
      </c>
      <c r="D189" s="69">
        <v>1</v>
      </c>
      <c r="E189" s="40">
        <f>VLOOKUP($B189,Electronics!A:M,7,0)</f>
        <v>315.61655999999999</v>
      </c>
      <c r="F189" s="40">
        <f>VLOOKUP($B189,Electronics!$A:N,8,0)</f>
        <v>347.17821600000002</v>
      </c>
      <c r="G189" s="40">
        <f>VLOOKUP($B189,Electronics!$A:O,9,0)</f>
        <v>315.61655999999999</v>
      </c>
      <c r="H189" s="40">
        <f>VLOOKUP($B189,Electronics!$A:P,10,0)</f>
        <v>347.17821600000002</v>
      </c>
      <c r="I189" s="29" t="s">
        <v>363</v>
      </c>
      <c r="P189" s="43" t="s">
        <v>177</v>
      </c>
    </row>
    <row r="190" spans="1:16" ht="13" x14ac:dyDescent="0.25">
      <c r="A190" s="39" t="s">
        <v>248</v>
      </c>
      <c r="B190" s="37">
        <v>1810217</v>
      </c>
      <c r="C190" s="38" t="s">
        <v>114</v>
      </c>
      <c r="D190" s="69">
        <v>1</v>
      </c>
      <c r="E190" s="40">
        <f>VLOOKUP($B190,Electronics!A:M,7,0)</f>
        <v>282.06263999999999</v>
      </c>
      <c r="F190" s="40">
        <f>VLOOKUP($B190,Electronics!$A:N,8,0)</f>
        <v>310.26890400000002</v>
      </c>
      <c r="G190" s="40">
        <f>VLOOKUP($B190,Electronics!$A:O,9,0)</f>
        <v>282.06263999999999</v>
      </c>
      <c r="H190" s="40">
        <f>VLOOKUP($B190,Electronics!$A:P,10,0)</f>
        <v>310.26890400000002</v>
      </c>
      <c r="I190" s="29" t="s">
        <v>363</v>
      </c>
      <c r="P190" s="43" t="s">
        <v>178</v>
      </c>
    </row>
    <row r="191" spans="1:16" ht="13" x14ac:dyDescent="0.25">
      <c r="A191" s="39" t="s">
        <v>224</v>
      </c>
      <c r="B191" s="37">
        <v>1810750</v>
      </c>
      <c r="C191" s="38" t="s">
        <v>114</v>
      </c>
      <c r="D191" s="69">
        <v>1</v>
      </c>
      <c r="E191" s="40">
        <f>VLOOKUP($B191,Electronics!A:M,7,0)</f>
        <v>244.31448</v>
      </c>
      <c r="F191" s="40">
        <f>VLOOKUP($B191,Electronics!$A:N,8,0)</f>
        <v>268.74592800000005</v>
      </c>
      <c r="G191" s="40">
        <f>VLOOKUP($B191,Electronics!$A:O,9,0)</f>
        <v>244.31448</v>
      </c>
      <c r="H191" s="40">
        <f>VLOOKUP($B191,Electronics!$A:P,10,0)</f>
        <v>268.74592800000005</v>
      </c>
      <c r="I191" s="29" t="s">
        <v>363</v>
      </c>
      <c r="P191" s="43" t="s">
        <v>179</v>
      </c>
    </row>
    <row r="192" spans="1:16" ht="13" x14ac:dyDescent="0.25">
      <c r="A192" s="39" t="s">
        <v>243</v>
      </c>
      <c r="B192" s="37">
        <v>1810783</v>
      </c>
      <c r="C192" s="38" t="s">
        <v>115</v>
      </c>
      <c r="D192" s="69">
        <v>1</v>
      </c>
      <c r="E192" s="40">
        <f>VLOOKUP($B192,Electronics!A:M,7,0)</f>
        <v>314.56800000000004</v>
      </c>
      <c r="F192" s="40">
        <f>VLOOKUP($B192,Electronics!$A:N,8,0)</f>
        <v>346.02480000000008</v>
      </c>
      <c r="G192" s="40">
        <f>VLOOKUP($B192,Electronics!$A:O,9,0)</f>
        <v>314.56800000000004</v>
      </c>
      <c r="H192" s="40">
        <f>VLOOKUP($B192,Electronics!$A:P,10,0)</f>
        <v>346.02480000000008</v>
      </c>
      <c r="I192" s="29" t="s">
        <v>363</v>
      </c>
      <c r="P192" s="43" t="s">
        <v>181</v>
      </c>
    </row>
    <row r="193" spans="1:16" ht="13" x14ac:dyDescent="0.25">
      <c r="A193" s="39" t="s">
        <v>107</v>
      </c>
      <c r="B193" s="37">
        <v>1810784</v>
      </c>
      <c r="C193" s="38" t="s">
        <v>115</v>
      </c>
      <c r="D193" s="69">
        <v>1</v>
      </c>
      <c r="E193" s="40">
        <f>VLOOKUP($B193,Electronics!A:M,7,0)</f>
        <v>314.56800000000004</v>
      </c>
      <c r="F193" s="40">
        <f>VLOOKUP($B193,Electronics!$A:N,8,0)</f>
        <v>346.02480000000008</v>
      </c>
      <c r="G193" s="40">
        <f>VLOOKUP($B193,Electronics!$A:O,9,0)</f>
        <v>314.56800000000004</v>
      </c>
      <c r="H193" s="40">
        <f>VLOOKUP($B193,Electronics!$A:P,10,0)</f>
        <v>346.02480000000008</v>
      </c>
      <c r="I193" s="29" t="s">
        <v>363</v>
      </c>
      <c r="P193" s="43" t="s">
        <v>405</v>
      </c>
    </row>
    <row r="194" spans="1:16" ht="13" x14ac:dyDescent="0.25">
      <c r="A194" s="39" t="s">
        <v>325</v>
      </c>
      <c r="B194" s="37">
        <v>1810806</v>
      </c>
      <c r="C194" s="38" t="s">
        <v>115</v>
      </c>
      <c r="D194" s="69">
        <v>1</v>
      </c>
      <c r="E194" s="40">
        <f>VLOOKUP($B194,Electronics!A:M,7,0)</f>
        <v>324.00504000000001</v>
      </c>
      <c r="F194" s="40">
        <f>VLOOKUP($B194,Electronics!$A:N,8,0)</f>
        <v>356.40554400000002</v>
      </c>
      <c r="G194" s="40">
        <f>VLOOKUP($B194,Electronics!$A:O,9,0)</f>
        <v>324.00504000000001</v>
      </c>
      <c r="H194" s="40">
        <f>VLOOKUP($B194,Electronics!$A:P,10,0)</f>
        <v>356.40554400000002</v>
      </c>
      <c r="I194" s="29" t="s">
        <v>363</v>
      </c>
      <c r="P194" s="43" t="s">
        <v>131</v>
      </c>
    </row>
    <row r="195" spans="1:16" ht="13" x14ac:dyDescent="0.25">
      <c r="A195" s="39" t="s">
        <v>326</v>
      </c>
      <c r="B195" s="37">
        <v>1810802</v>
      </c>
      <c r="C195" s="38" t="s">
        <v>115</v>
      </c>
      <c r="D195" s="69">
        <v>1</v>
      </c>
      <c r="E195" s="40">
        <f>VLOOKUP($B195,Electronics!A:M,7,0)</f>
        <v>324.00504000000001</v>
      </c>
      <c r="F195" s="40">
        <f>VLOOKUP($B195,Electronics!$A:N,8,0)</f>
        <v>356.40554400000002</v>
      </c>
      <c r="G195" s="40">
        <f>VLOOKUP($B195,Electronics!$A:O,9,0)</f>
        <v>324.00504000000001</v>
      </c>
      <c r="H195" s="40">
        <f>VLOOKUP($B195,Electronics!$A:P,10,0)</f>
        <v>356.40554400000002</v>
      </c>
      <c r="I195" s="29" t="s">
        <v>363</v>
      </c>
      <c r="P195" s="43" t="s">
        <v>169</v>
      </c>
    </row>
    <row r="196" spans="1:16" ht="13" x14ac:dyDescent="0.25">
      <c r="A196" s="39" t="s">
        <v>249</v>
      </c>
      <c r="B196" s="37">
        <v>1810165</v>
      </c>
      <c r="C196" s="38" t="s">
        <v>335</v>
      </c>
      <c r="D196" s="69">
        <v>1</v>
      </c>
      <c r="E196" s="40">
        <f>VLOOKUP($B196,Electronics!A:M,7,0)</f>
        <v>146.79840000000002</v>
      </c>
      <c r="F196" s="40">
        <f>VLOOKUP($B196,Electronics!$A:N,8,0)</f>
        <v>161.47824000000003</v>
      </c>
      <c r="G196" s="40">
        <f>VLOOKUP($B196,Electronics!$A:O,9,0)</f>
        <v>146.79840000000002</v>
      </c>
      <c r="H196" s="40">
        <f>VLOOKUP($B196,Electronics!$A:P,10,0)</f>
        <v>161.47824000000003</v>
      </c>
      <c r="I196" s="29" t="s">
        <v>363</v>
      </c>
      <c r="P196" s="43" t="s">
        <v>261</v>
      </c>
    </row>
    <row r="197" spans="1:16" ht="13" x14ac:dyDescent="0.25">
      <c r="A197" s="39" t="s">
        <v>225</v>
      </c>
      <c r="B197" s="37">
        <v>1810628</v>
      </c>
      <c r="C197" s="38" t="s">
        <v>335</v>
      </c>
      <c r="D197" s="69">
        <v>1</v>
      </c>
      <c r="E197" s="40">
        <f>VLOOKUP($B197,Electronics!A:M,7,0)</f>
        <v>146.79840000000002</v>
      </c>
      <c r="F197" s="40">
        <f>VLOOKUP($B197,Electronics!$A:N,8,0)</f>
        <v>161.47824000000003</v>
      </c>
      <c r="G197" s="40">
        <f>VLOOKUP($B197,Electronics!$A:O,9,0)</f>
        <v>146.79840000000002</v>
      </c>
      <c r="H197" s="40">
        <f>VLOOKUP($B197,Electronics!$A:P,10,0)</f>
        <v>161.47824000000003</v>
      </c>
      <c r="I197" s="29" t="s">
        <v>363</v>
      </c>
      <c r="P197" s="43" t="s">
        <v>332</v>
      </c>
    </row>
    <row r="198" spans="1:16" ht="13" x14ac:dyDescent="0.25">
      <c r="A198" s="37" t="s">
        <v>337</v>
      </c>
      <c r="B198" s="37">
        <v>1811251</v>
      </c>
      <c r="C198" s="38" t="s">
        <v>335</v>
      </c>
      <c r="D198" s="69">
        <v>1</v>
      </c>
      <c r="E198" s="40">
        <f>VLOOKUP($B198,Electronics!A:M,7,0)</f>
        <v>146.79840000000002</v>
      </c>
      <c r="F198" s="40">
        <f>VLOOKUP($B198,Electronics!$A:N,8,0)</f>
        <v>161.47824000000003</v>
      </c>
      <c r="G198" s="40">
        <f>VLOOKUP($B198,Electronics!$A:O,9,0)</f>
        <v>146.79840000000002</v>
      </c>
      <c r="H198" s="40">
        <f>VLOOKUP($B198,Electronics!$A:P,10,0)</f>
        <v>161.47824000000003</v>
      </c>
      <c r="I198" s="29" t="s">
        <v>363</v>
      </c>
      <c r="P198" s="43" t="s">
        <v>246</v>
      </c>
    </row>
    <row r="199" spans="1:16" ht="13" x14ac:dyDescent="0.25">
      <c r="A199" s="39" t="s">
        <v>527</v>
      </c>
      <c r="B199" s="37">
        <v>1800490</v>
      </c>
      <c r="C199" s="38" t="s">
        <v>116</v>
      </c>
      <c r="D199" s="69">
        <v>1</v>
      </c>
      <c r="E199" s="40">
        <f>VLOOKUP($B199,Electronics!A:M,7,0)</f>
        <v>23.06832</v>
      </c>
      <c r="F199" s="40">
        <f>VLOOKUP($B199,Electronics!$A:N,8,0)</f>
        <v>25.375152000000003</v>
      </c>
      <c r="G199" s="40">
        <f>VLOOKUP($B199,Electronics!$A:O,9,0)</f>
        <v>23.06832</v>
      </c>
      <c r="H199" s="40">
        <f>VLOOKUP($B199,Electronics!$A:P,10,0)</f>
        <v>25.375152000000003</v>
      </c>
      <c r="I199" s="29" t="s">
        <v>363</v>
      </c>
      <c r="P199" s="43" t="s">
        <v>71</v>
      </c>
    </row>
    <row r="200" spans="1:16" ht="13" x14ac:dyDescent="0.25">
      <c r="A200" s="39" t="s">
        <v>528</v>
      </c>
      <c r="B200" s="37">
        <v>1800491</v>
      </c>
      <c r="C200" s="38" t="s">
        <v>116</v>
      </c>
      <c r="D200" s="69">
        <v>1</v>
      </c>
      <c r="E200" s="40">
        <f>VLOOKUP($B200,Electronics!A:M,7,0)</f>
        <v>31.456800000000001</v>
      </c>
      <c r="F200" s="40">
        <f>VLOOKUP($B200,Electronics!$A:N,8,0)</f>
        <v>34.602480000000007</v>
      </c>
      <c r="G200" s="40">
        <f>VLOOKUP($B200,Electronics!$A:O,9,0)</f>
        <v>31.456800000000001</v>
      </c>
      <c r="H200" s="40">
        <f>VLOOKUP($B200,Electronics!$A:P,10,0)</f>
        <v>34.602480000000007</v>
      </c>
      <c r="I200" s="29" t="s">
        <v>363</v>
      </c>
      <c r="P200" s="43" t="s">
        <v>305</v>
      </c>
    </row>
    <row r="201" spans="1:16" ht="13" x14ac:dyDescent="0.25">
      <c r="A201" s="39" t="s">
        <v>529</v>
      </c>
      <c r="B201" s="37">
        <v>1800493</v>
      </c>
      <c r="C201" s="38" t="s">
        <v>116</v>
      </c>
      <c r="D201" s="69">
        <v>1</v>
      </c>
      <c r="E201" s="40">
        <f>VLOOKUP($B201,Electronics!A:M,7,0)</f>
        <v>33.553919999999998</v>
      </c>
      <c r="F201" s="40">
        <f>VLOOKUP($B201,Electronics!$A:N,8,0)</f>
        <v>36.909312</v>
      </c>
      <c r="G201" s="40">
        <f>VLOOKUP($B201,Electronics!$A:O,9,0)</f>
        <v>33.553919999999998</v>
      </c>
      <c r="H201" s="40">
        <f>VLOOKUP($B201,Electronics!$A:P,10,0)</f>
        <v>36.909312</v>
      </c>
      <c r="I201" s="29" t="s">
        <v>363</v>
      </c>
      <c r="P201" s="43" t="s">
        <v>427</v>
      </c>
    </row>
    <row r="202" spans="1:16" ht="13" x14ac:dyDescent="0.25">
      <c r="A202" s="39" t="s">
        <v>93</v>
      </c>
      <c r="B202" s="37">
        <v>1800054</v>
      </c>
      <c r="C202" s="38" t="s">
        <v>116</v>
      </c>
      <c r="D202" s="69">
        <v>1</v>
      </c>
      <c r="E202" s="40">
        <f>VLOOKUP($B202,Electronics!A:M,7,0)</f>
        <v>67.107839999999996</v>
      </c>
      <c r="F202" s="40">
        <f>VLOOKUP($B202,Electronics!$A:N,8,0)</f>
        <v>73.818624</v>
      </c>
      <c r="G202" s="40">
        <f>VLOOKUP($B202,Electronics!$A:O,9,0)</f>
        <v>67.107839999999996</v>
      </c>
      <c r="H202" s="40">
        <f>VLOOKUP($B202,Electronics!$A:P,10,0)</f>
        <v>73.818624</v>
      </c>
      <c r="I202" s="29" t="s">
        <v>363</v>
      </c>
      <c r="P202" s="43" t="s">
        <v>333</v>
      </c>
    </row>
    <row r="203" spans="1:16" ht="13" x14ac:dyDescent="0.25">
      <c r="A203" s="41" t="s">
        <v>232</v>
      </c>
      <c r="B203" s="37">
        <v>1841036</v>
      </c>
      <c r="C203" s="38" t="s">
        <v>38</v>
      </c>
      <c r="D203" s="69">
        <v>1</v>
      </c>
      <c r="E203" s="40">
        <f>VLOOKUP($B203,Electronics!A:M,7,0)</f>
        <v>165.67248000000001</v>
      </c>
      <c r="F203" s="40">
        <f>VLOOKUP($B203,Electronics!$A:N,8,0)</f>
        <v>182.23972800000001</v>
      </c>
      <c r="G203" s="40">
        <f>VLOOKUP($B203,Electronics!$A:O,9,0)</f>
        <v>165.67248000000001</v>
      </c>
      <c r="H203" s="40">
        <f>VLOOKUP($B203,Electronics!$A:P,10,0)</f>
        <v>182.23972800000001</v>
      </c>
      <c r="I203" s="29" t="s">
        <v>363</v>
      </c>
      <c r="P203" s="75" t="s">
        <v>793</v>
      </c>
    </row>
    <row r="204" spans="1:16" ht="13" x14ac:dyDescent="0.25">
      <c r="A204" s="41" t="s">
        <v>267</v>
      </c>
      <c r="B204" s="37">
        <v>1850039</v>
      </c>
      <c r="C204" s="38" t="s">
        <v>38</v>
      </c>
      <c r="D204" s="69">
        <v>1</v>
      </c>
      <c r="E204" s="40">
        <f>VLOOKUP($B204,Electronics!A:M,7,0)</f>
        <v>165.67248000000001</v>
      </c>
      <c r="F204" s="40">
        <f>VLOOKUP($B204,Electronics!$A:N,8,0)</f>
        <v>182.23972800000001</v>
      </c>
      <c r="G204" s="40">
        <f>VLOOKUP($B204,Electronics!$A:O,9,0)</f>
        <v>165.67248000000001</v>
      </c>
      <c r="H204" s="40">
        <f>VLOOKUP($B204,Electronics!$A:P,10,0)</f>
        <v>182.23972800000001</v>
      </c>
      <c r="I204" s="29" t="s">
        <v>363</v>
      </c>
      <c r="P204" s="75" t="s">
        <v>1</v>
      </c>
    </row>
    <row r="205" spans="1:16" ht="13" x14ac:dyDescent="0.25">
      <c r="A205" s="41" t="s">
        <v>269</v>
      </c>
      <c r="B205" s="37">
        <v>1850048</v>
      </c>
      <c r="C205" s="38" t="s">
        <v>38</v>
      </c>
      <c r="D205" s="69">
        <v>1</v>
      </c>
      <c r="E205" s="40">
        <f>VLOOKUP($B205,Electronics!A:M,7,0)</f>
        <v>192.93504000000001</v>
      </c>
      <c r="F205" s="40">
        <f>VLOOKUP($B205,Electronics!$A:N,8,0)</f>
        <v>212.22854400000003</v>
      </c>
      <c r="G205" s="40">
        <f>VLOOKUP($B205,Electronics!$A:O,9,0)</f>
        <v>192.93504000000001</v>
      </c>
      <c r="H205" s="40">
        <f>VLOOKUP($B205,Electronics!$A:P,10,0)</f>
        <v>212.22854400000003</v>
      </c>
      <c r="I205" s="29" t="s">
        <v>363</v>
      </c>
      <c r="P205" s="75" t="s">
        <v>3</v>
      </c>
    </row>
    <row r="206" spans="1:16" ht="13" x14ac:dyDescent="0.25">
      <c r="A206" s="41" t="s">
        <v>268</v>
      </c>
      <c r="B206" s="37">
        <v>1800138</v>
      </c>
      <c r="C206" s="38" t="s">
        <v>38</v>
      </c>
      <c r="D206" s="69">
        <v>1</v>
      </c>
      <c r="E206" s="40">
        <f>VLOOKUP($B206,Electronics!A:M,7,0)</f>
        <v>192.93504000000001</v>
      </c>
      <c r="F206" s="40">
        <f>VLOOKUP($B206,Electronics!$A:N,8,0)</f>
        <v>212.22854400000003</v>
      </c>
      <c r="G206" s="40">
        <f>VLOOKUP($B206,Electronics!$A:O,9,0)</f>
        <v>192.93504000000001</v>
      </c>
      <c r="H206" s="40">
        <f>VLOOKUP($B206,Electronics!$A:P,10,0)</f>
        <v>212.22854400000003</v>
      </c>
      <c r="I206" s="29" t="s">
        <v>363</v>
      </c>
      <c r="P206" s="43" t="s">
        <v>483</v>
      </c>
    </row>
    <row r="207" spans="1:16" ht="13" x14ac:dyDescent="0.25">
      <c r="A207" s="41" t="s">
        <v>380</v>
      </c>
      <c r="B207" s="37">
        <v>1811272</v>
      </c>
      <c r="C207" s="38" t="s">
        <v>117</v>
      </c>
      <c r="D207" s="69">
        <v>1</v>
      </c>
      <c r="E207" s="40">
        <f>VLOOKUP($B207,Electronics!A:M,7,0)</f>
        <v>92.27328</v>
      </c>
      <c r="F207" s="40">
        <f>VLOOKUP($B207,Electronics!$A:N,8,0)</f>
        <v>101.50060800000001</v>
      </c>
      <c r="G207" s="40">
        <f>VLOOKUP($B207,Electronics!$A:O,9,0)</f>
        <v>92.27328</v>
      </c>
      <c r="H207" s="40">
        <f>VLOOKUP($B207,Electronics!$A:P,10,0)</f>
        <v>101.50060800000001</v>
      </c>
      <c r="I207" s="29" t="s">
        <v>363</v>
      </c>
      <c r="P207" s="43" t="s">
        <v>525</v>
      </c>
    </row>
    <row r="208" spans="1:16" ht="13" x14ac:dyDescent="0.25">
      <c r="A208" s="41" t="s">
        <v>381</v>
      </c>
      <c r="B208" s="37">
        <v>1811203</v>
      </c>
      <c r="C208" s="38" t="s">
        <v>117</v>
      </c>
      <c r="D208" s="69">
        <v>1</v>
      </c>
      <c r="E208" s="40">
        <f>VLOOKUP($B208,Electronics!A:M,7,0)</f>
        <v>211.80912000000001</v>
      </c>
      <c r="F208" s="40">
        <f>VLOOKUP($B208,Electronics!$A:N,8,0)</f>
        <v>232.99003200000001</v>
      </c>
      <c r="G208" s="40">
        <f>VLOOKUP($B208,Electronics!$A:O,9,0)</f>
        <v>211.80912000000001</v>
      </c>
      <c r="H208" s="40">
        <f>VLOOKUP($B208,Electronics!$A:P,10,0)</f>
        <v>232.99003200000001</v>
      </c>
      <c r="I208" s="29" t="s">
        <v>363</v>
      </c>
      <c r="P208" s="43" t="s">
        <v>634</v>
      </c>
    </row>
    <row r="209" spans="1:16" ht="13" x14ac:dyDescent="0.25">
      <c r="A209" s="41" t="s">
        <v>94</v>
      </c>
      <c r="B209" s="37">
        <v>9750040</v>
      </c>
      <c r="C209" s="38" t="s">
        <v>117</v>
      </c>
      <c r="D209" s="69">
        <v>1</v>
      </c>
      <c r="E209" s="40">
        <f>VLOOKUP($B209,Electronics!A:M,7,0)</f>
        <v>524.28</v>
      </c>
      <c r="F209" s="40">
        <f>VLOOKUP($B209,Electronics!$A:N,8,0)</f>
        <v>576.70799999999997</v>
      </c>
      <c r="G209" s="40">
        <f>VLOOKUP($B209,Electronics!$A:O,9,0)</f>
        <v>524.28</v>
      </c>
      <c r="H209" s="40">
        <f>VLOOKUP($B209,Electronics!$A:P,10,0)</f>
        <v>576.70799999999997</v>
      </c>
      <c r="I209" s="29" t="s">
        <v>363</v>
      </c>
      <c r="P209" s="2"/>
    </row>
    <row r="210" spans="1:16" ht="13" x14ac:dyDescent="0.25">
      <c r="A210" s="39" t="s">
        <v>72</v>
      </c>
      <c r="B210" s="37">
        <v>9101480</v>
      </c>
      <c r="C210" s="38" t="s">
        <v>195</v>
      </c>
      <c r="D210" s="69">
        <v>1</v>
      </c>
      <c r="E210" s="40">
        <f>VLOOKUP($B210,Electronics!A:M,7,0)</f>
        <v>104.85599999999999</v>
      </c>
      <c r="F210" s="40">
        <f>VLOOKUP($B210,Electronics!$A:N,8,0)</f>
        <v>115.3416</v>
      </c>
      <c r="G210" s="40">
        <f>VLOOKUP($B210,Electronics!$A:O,9,0)</f>
        <v>104.85599999999999</v>
      </c>
      <c r="H210" s="40">
        <f>VLOOKUP($B210,Electronics!$A:P,10,0)</f>
        <v>115.3416</v>
      </c>
      <c r="I210" s="29" t="s">
        <v>363</v>
      </c>
      <c r="P210" s="2"/>
    </row>
    <row r="211" spans="1:16" ht="13" x14ac:dyDescent="0.25">
      <c r="A211" s="39" t="s">
        <v>73</v>
      </c>
      <c r="B211" s="37">
        <v>9101474</v>
      </c>
      <c r="C211" s="38" t="s">
        <v>195</v>
      </c>
      <c r="D211" s="69">
        <v>1</v>
      </c>
      <c r="E211" s="40">
        <f>VLOOKUP($B211,Electronics!A:M,7,0)</f>
        <v>143.65272000000002</v>
      </c>
      <c r="F211" s="40">
        <f>VLOOKUP($B211,Electronics!$A:N,8,0)</f>
        <v>158.01799200000002</v>
      </c>
      <c r="G211" s="40">
        <f>VLOOKUP($B211,Electronics!$A:O,9,0)</f>
        <v>143.65272000000002</v>
      </c>
      <c r="H211" s="40">
        <f>VLOOKUP($B211,Electronics!$A:P,10,0)</f>
        <v>158.01799200000002</v>
      </c>
      <c r="I211" s="29" t="s">
        <v>363</v>
      </c>
      <c r="P211" s="2"/>
    </row>
    <row r="212" spans="1:16" ht="13" x14ac:dyDescent="0.25">
      <c r="A212" s="39" t="s">
        <v>74</v>
      </c>
      <c r="B212" s="39">
        <v>9154217</v>
      </c>
      <c r="C212" s="38" t="s">
        <v>195</v>
      </c>
      <c r="D212" s="69">
        <v>1</v>
      </c>
      <c r="E212" s="40">
        <f>VLOOKUP($B212,Electronics!A:M,7,0)</f>
        <v>85.981920000000002</v>
      </c>
      <c r="F212" s="40">
        <f>VLOOKUP($B212,Electronics!$A:N,8,0)</f>
        <v>94.580112000000014</v>
      </c>
      <c r="G212" s="40">
        <f>VLOOKUP($B212,Electronics!$A:O,9,0)</f>
        <v>85.981920000000002</v>
      </c>
      <c r="H212" s="40">
        <f>VLOOKUP($B212,Electronics!$A:P,10,0)</f>
        <v>94.580112000000014</v>
      </c>
      <c r="I212" s="29" t="s">
        <v>363</v>
      </c>
      <c r="P212" s="2"/>
    </row>
    <row r="213" spans="1:16" ht="13" x14ac:dyDescent="0.25">
      <c r="A213" s="39" t="s">
        <v>312</v>
      </c>
      <c r="B213" s="37">
        <v>9016345</v>
      </c>
      <c r="C213" s="38" t="s">
        <v>195</v>
      </c>
      <c r="D213" s="69">
        <v>1</v>
      </c>
      <c r="E213" s="40">
        <f>VLOOKUP($B213,Electronics!A:M,7,0)</f>
        <v>439.34664000000004</v>
      </c>
      <c r="F213" s="40">
        <f>VLOOKUP($B213,Electronics!$A:N,8,0)</f>
        <v>483.28130400000009</v>
      </c>
      <c r="G213" s="40">
        <f>VLOOKUP($B213,Electronics!$A:O,9,0)</f>
        <v>439.34664000000004</v>
      </c>
      <c r="H213" s="40">
        <f>VLOOKUP($B213,Electronics!$A:P,10,0)</f>
        <v>483.28130400000009</v>
      </c>
      <c r="I213" s="29" t="s">
        <v>363</v>
      </c>
      <c r="P213" s="2"/>
    </row>
    <row r="214" spans="1:16" ht="13" x14ac:dyDescent="0.25">
      <c r="A214" s="39" t="s">
        <v>550</v>
      </c>
      <c r="B214" s="37">
        <v>1818148</v>
      </c>
      <c r="C214" s="38" t="s">
        <v>549</v>
      </c>
      <c r="D214" s="69">
        <v>1</v>
      </c>
      <c r="E214" s="40">
        <f>VLOOKUP($B214,Electronics!A:M,7,0)</f>
        <v>382.72440000000006</v>
      </c>
      <c r="F214" s="40">
        <f>VLOOKUP($B214,Electronics!$A:N,8,0)</f>
        <v>420.99684000000008</v>
      </c>
      <c r="G214" s="40">
        <f>VLOOKUP($B214,Electronics!$A:O,9,0)</f>
        <v>382.72440000000006</v>
      </c>
      <c r="H214" s="40">
        <f>VLOOKUP($B214,Electronics!$A:P,10,0)</f>
        <v>420.99684000000008</v>
      </c>
      <c r="I214" s="29" t="s">
        <v>363</v>
      </c>
      <c r="P214" s="2"/>
    </row>
    <row r="215" spans="1:16" ht="13" x14ac:dyDescent="0.25">
      <c r="A215" s="39" t="s">
        <v>551</v>
      </c>
      <c r="B215" s="37">
        <v>1818161</v>
      </c>
      <c r="C215" s="38" t="s">
        <v>549</v>
      </c>
      <c r="D215" s="69">
        <v>1</v>
      </c>
      <c r="E215" s="40">
        <f>VLOOKUP($B215,Electronics!A:M,7,0)</f>
        <v>430.95816000000002</v>
      </c>
      <c r="F215" s="40">
        <f>VLOOKUP($B215,Electronics!$A:N,8,0)</f>
        <v>474.05397600000003</v>
      </c>
      <c r="G215" s="40">
        <f>VLOOKUP($B215,Electronics!$A:O,9,0)</f>
        <v>430.95816000000002</v>
      </c>
      <c r="H215" s="40">
        <f>VLOOKUP($B215,Electronics!$A:P,10,0)</f>
        <v>474.05397600000003</v>
      </c>
      <c r="I215" s="29" t="s">
        <v>363</v>
      </c>
      <c r="P215" s="2"/>
    </row>
    <row r="216" spans="1:16" ht="13" x14ac:dyDescent="0.25">
      <c r="A216" s="39" t="s">
        <v>75</v>
      </c>
      <c r="B216" s="39">
        <v>1860121</v>
      </c>
      <c r="C216" s="38" t="s">
        <v>648</v>
      </c>
      <c r="D216" s="69">
        <v>1</v>
      </c>
      <c r="E216" s="40">
        <f>VLOOKUP($B216,Electronics!A:M,7,0)</f>
        <v>320.85935999999998</v>
      </c>
      <c r="F216" s="40">
        <f>VLOOKUP($B216,Electronics!$A:N,8,0)</f>
        <v>352.94529599999998</v>
      </c>
      <c r="G216" s="40">
        <f>VLOOKUP($B216,Electronics!$A:O,9,0)</f>
        <v>320.85935999999998</v>
      </c>
      <c r="H216" s="40">
        <f>VLOOKUP($B216,Electronics!$A:P,10,0)</f>
        <v>352.94529599999998</v>
      </c>
      <c r="I216" s="29" t="s">
        <v>363</v>
      </c>
      <c r="P216" s="2"/>
    </row>
    <row r="217" spans="1:16" ht="13" x14ac:dyDescent="0.25">
      <c r="A217" s="39" t="s">
        <v>327</v>
      </c>
      <c r="B217" s="39">
        <v>1860209</v>
      </c>
      <c r="C217" s="38" t="s">
        <v>648</v>
      </c>
      <c r="D217" s="69">
        <v>1</v>
      </c>
      <c r="E217" s="40">
        <f>VLOOKUP($B217,Electronics!A:M,7,0)</f>
        <v>394.25856000000005</v>
      </c>
      <c r="F217" s="40">
        <f>VLOOKUP($B217,Electronics!$A:N,8,0)</f>
        <v>433.68441600000011</v>
      </c>
      <c r="G217" s="40">
        <f>VLOOKUP($B217,Electronics!$A:O,9,0)</f>
        <v>394.25856000000005</v>
      </c>
      <c r="H217" s="40">
        <f>VLOOKUP($B217,Electronics!$A:P,10,0)</f>
        <v>433.68441600000011</v>
      </c>
      <c r="I217" s="29" t="s">
        <v>363</v>
      </c>
      <c r="P217" s="13"/>
    </row>
    <row r="218" spans="1:16" ht="13" x14ac:dyDescent="0.25">
      <c r="A218" s="39" t="s">
        <v>76</v>
      </c>
      <c r="B218" s="39">
        <v>1860049</v>
      </c>
      <c r="C218" s="38" t="s">
        <v>648</v>
      </c>
      <c r="D218" s="69">
        <v>1</v>
      </c>
      <c r="E218" s="40">
        <f>VLOOKUP($B218,Electronics!A:M,7,0)</f>
        <v>631.23311999999999</v>
      </c>
      <c r="F218" s="40">
        <f>VLOOKUP($B218,Electronics!$A:N,8,0)</f>
        <v>694.35643200000004</v>
      </c>
      <c r="G218" s="40">
        <f>VLOOKUP($B218,Electronics!$A:O,9,0)</f>
        <v>631.23311999999999</v>
      </c>
      <c r="H218" s="40">
        <f>VLOOKUP($B218,Electronics!$A:P,10,0)</f>
        <v>694.35643200000004</v>
      </c>
      <c r="I218" s="29" t="s">
        <v>363</v>
      </c>
      <c r="P218" s="13"/>
    </row>
    <row r="219" spans="1:16" ht="13" x14ac:dyDescent="0.25">
      <c r="A219" s="39" t="s">
        <v>77</v>
      </c>
      <c r="B219" s="39">
        <v>1860081</v>
      </c>
      <c r="C219" s="38" t="s">
        <v>648</v>
      </c>
      <c r="D219" s="69">
        <v>1</v>
      </c>
      <c r="E219" s="40">
        <f>VLOOKUP($B219,Electronics!A:M,7,0)</f>
        <v>641.71871999999996</v>
      </c>
      <c r="F219" s="40">
        <f>VLOOKUP($B219,Electronics!$A:N,8,0)</f>
        <v>705.89059199999997</v>
      </c>
      <c r="G219" s="40">
        <f>VLOOKUP($B219,Electronics!$A:O,9,0)</f>
        <v>641.71871999999996</v>
      </c>
      <c r="H219" s="40">
        <f>VLOOKUP($B219,Electronics!$A:P,10,0)</f>
        <v>705.89059199999997</v>
      </c>
      <c r="I219" s="29" t="s">
        <v>363</v>
      </c>
      <c r="P219" s="13"/>
    </row>
    <row r="220" spans="1:16" ht="13" x14ac:dyDescent="0.25">
      <c r="A220" s="39" t="s">
        <v>304</v>
      </c>
      <c r="B220" s="39">
        <v>1860085</v>
      </c>
      <c r="C220" s="38" t="s">
        <v>648</v>
      </c>
      <c r="D220" s="69">
        <v>1</v>
      </c>
      <c r="E220" s="40">
        <f>VLOOKUP($B220,Electronics!A:M,7,0)</f>
        <v>861.91632000000004</v>
      </c>
      <c r="F220" s="40">
        <f>VLOOKUP($B220,Electronics!$A:N,8,0)</f>
        <v>948.10795200000007</v>
      </c>
      <c r="G220" s="40">
        <f>VLOOKUP($B220,Electronics!$A:O,9,0)</f>
        <v>861.91632000000004</v>
      </c>
      <c r="H220" s="40">
        <f>VLOOKUP($B220,Electronics!$A:P,10,0)</f>
        <v>948.10795200000007</v>
      </c>
      <c r="I220" s="29" t="s">
        <v>363</v>
      </c>
      <c r="P220" s="13"/>
    </row>
    <row r="221" spans="1:16" ht="13" x14ac:dyDescent="0.25">
      <c r="A221" s="39" t="s">
        <v>657</v>
      </c>
      <c r="B221" s="39">
        <v>1860093</v>
      </c>
      <c r="C221" s="38" t="s">
        <v>648</v>
      </c>
      <c r="D221" s="69">
        <v>1</v>
      </c>
      <c r="E221" s="40">
        <f>VLOOKUP($B221,Electronics!A:M,7,0)</f>
        <v>547.34831999999994</v>
      </c>
      <c r="F221" s="40">
        <f>VLOOKUP($B221,Electronics!$A:N,8,0)</f>
        <v>602.08315200000004</v>
      </c>
      <c r="G221" s="40">
        <f>VLOOKUP($B221,Electronics!$A:O,9,0)</f>
        <v>547.34831999999994</v>
      </c>
      <c r="H221" s="40">
        <f>VLOOKUP($B221,Electronics!$A:P,10,0)</f>
        <v>602.08315200000004</v>
      </c>
      <c r="I221" s="29" t="s">
        <v>363</v>
      </c>
      <c r="P221" s="13"/>
    </row>
    <row r="222" spans="1:16" ht="13" x14ac:dyDescent="0.25">
      <c r="A222" s="39" t="s">
        <v>655</v>
      </c>
      <c r="B222" s="39">
        <v>1860105</v>
      </c>
      <c r="C222" s="38" t="s">
        <v>11</v>
      </c>
      <c r="D222" s="69">
        <v>1</v>
      </c>
      <c r="E222" s="40">
        <f>VLOOKUP($B222,Electronics!A:M,7,0)</f>
        <v>243.26592000000002</v>
      </c>
      <c r="F222" s="40">
        <f>VLOOKUP($B222,Electronics!$A:N,8,0)</f>
        <v>267.59251200000006</v>
      </c>
      <c r="G222" s="40">
        <f>VLOOKUP($B222,Electronics!$A:O,9,0)</f>
        <v>243.26592000000002</v>
      </c>
      <c r="H222" s="40">
        <f>VLOOKUP($B222,Electronics!$A:P,10,0)</f>
        <v>267.59251200000006</v>
      </c>
      <c r="I222" s="29" t="s">
        <v>363</v>
      </c>
      <c r="P222" s="13"/>
    </row>
    <row r="223" spans="1:16" ht="13" x14ac:dyDescent="0.25">
      <c r="A223" s="39" t="s">
        <v>554</v>
      </c>
      <c r="B223" s="39">
        <v>1860254</v>
      </c>
      <c r="C223" s="38" t="s">
        <v>797</v>
      </c>
      <c r="D223" s="69">
        <v>1</v>
      </c>
      <c r="E223" s="40">
        <f>VLOOKUP($B223,Electronics!A:M,7,0)</f>
        <v>2550.0979200000002</v>
      </c>
      <c r="F223" s="40">
        <f>VLOOKUP($B223,Electronics!$A:N,8,0)</f>
        <v>2805.1077120000004</v>
      </c>
      <c r="G223" s="40">
        <f>VLOOKUP($B223,Electronics!$A:O,9,0)</f>
        <v>2550.0979200000002</v>
      </c>
      <c r="H223" s="40">
        <f>VLOOKUP($B223,Electronics!$A:P,10,0)</f>
        <v>2805.1077120000004</v>
      </c>
      <c r="I223" s="29" t="s">
        <v>363</v>
      </c>
      <c r="P223" s="4"/>
    </row>
    <row r="224" spans="1:16" ht="13" x14ac:dyDescent="0.25">
      <c r="A224" s="39" t="s">
        <v>555</v>
      </c>
      <c r="B224" s="39">
        <v>1860255</v>
      </c>
      <c r="C224" s="38" t="s">
        <v>797</v>
      </c>
      <c r="D224" s="69">
        <v>1</v>
      </c>
      <c r="E224" s="40">
        <f>VLOOKUP($B224,Electronics!A:M,7,0)</f>
        <v>2767.1498400000005</v>
      </c>
      <c r="F224" s="40">
        <f>VLOOKUP($B224,Electronics!$A:N,8,0)</f>
        <v>3043.8648240000007</v>
      </c>
      <c r="G224" s="40">
        <f>VLOOKUP($B224,Electronics!$A:O,9,0)</f>
        <v>2767.1498400000005</v>
      </c>
      <c r="H224" s="40">
        <f>VLOOKUP($B224,Electronics!$A:P,10,0)</f>
        <v>3043.8648240000007</v>
      </c>
      <c r="I224" s="29" t="s">
        <v>363</v>
      </c>
      <c r="P224" s="4"/>
    </row>
    <row r="225" spans="1:16" ht="13" x14ac:dyDescent="0.25">
      <c r="A225" s="39" t="s">
        <v>687</v>
      </c>
      <c r="B225" s="39">
        <v>1870474</v>
      </c>
      <c r="C225" s="38" t="s">
        <v>797</v>
      </c>
      <c r="D225" s="69">
        <v>1</v>
      </c>
      <c r="E225" s="40">
        <f>VLOOKUP($B225,Electronics!A:M,7,0)</f>
        <v>4074.9</v>
      </c>
      <c r="F225" s="40">
        <f>VLOOKUP($B225,Electronics!$A:N,8,0)</f>
        <v>4482.3900000000003</v>
      </c>
      <c r="G225" s="40">
        <f>VLOOKUP($B225,Electronics!$A:O,9,0)</f>
        <v>4074.9</v>
      </c>
      <c r="H225" s="40">
        <f>VLOOKUP($B225,Electronics!$A:P,10,0)</f>
        <v>4482.3900000000003</v>
      </c>
      <c r="I225" s="29" t="s">
        <v>363</v>
      </c>
      <c r="P225" s="4"/>
    </row>
    <row r="226" spans="1:16" ht="13" x14ac:dyDescent="0.25">
      <c r="A226" s="39" t="s">
        <v>688</v>
      </c>
      <c r="B226" s="39">
        <v>1870475</v>
      </c>
      <c r="C226" s="38" t="s">
        <v>797</v>
      </c>
      <c r="D226" s="69">
        <v>1</v>
      </c>
      <c r="E226" s="40">
        <f>VLOOKUP($B226,Electronics!A:M,7,0)</f>
        <v>5094.8999999999996</v>
      </c>
      <c r="F226" s="40">
        <f>VLOOKUP($B226,Electronics!$A:N,8,0)</f>
        <v>5604.39</v>
      </c>
      <c r="G226" s="40">
        <f>VLOOKUP($B226,Electronics!$A:O,9,0)</f>
        <v>5094.8999999999996</v>
      </c>
      <c r="H226" s="40">
        <f>VLOOKUP($B226,Electronics!$A:P,10,0)</f>
        <v>5604.39</v>
      </c>
      <c r="I226" s="29" t="s">
        <v>363</v>
      </c>
      <c r="P226" s="4"/>
    </row>
    <row r="227" spans="1:16" ht="13" x14ac:dyDescent="0.25">
      <c r="A227" s="39" t="s">
        <v>556</v>
      </c>
      <c r="B227" s="39">
        <v>9019837</v>
      </c>
      <c r="C227" s="38" t="s">
        <v>797</v>
      </c>
      <c r="D227" s="69">
        <v>1</v>
      </c>
      <c r="E227" s="40">
        <f>VLOOKUP($B227,Electronics!A:M,7,0)</f>
        <v>179.30376000000001</v>
      </c>
      <c r="F227" s="40">
        <f>VLOOKUP($B227,Electronics!$A:N,8,0)</f>
        <v>197.23413600000003</v>
      </c>
      <c r="G227" s="40">
        <f>VLOOKUP($B227,Electronics!$A:O,9,0)</f>
        <v>179.30376000000001</v>
      </c>
      <c r="H227" s="40">
        <f>VLOOKUP($B227,Electronics!$A:P,10,0)</f>
        <v>197.23413600000003</v>
      </c>
      <c r="I227" s="29" t="s">
        <v>363</v>
      </c>
      <c r="P227" s="4"/>
    </row>
    <row r="228" spans="1:16" ht="13" x14ac:dyDescent="0.25">
      <c r="A228" s="39" t="s">
        <v>557</v>
      </c>
      <c r="B228" s="39">
        <v>9019838</v>
      </c>
      <c r="C228" s="38" t="s">
        <v>797</v>
      </c>
      <c r="D228" s="69">
        <v>1</v>
      </c>
      <c r="E228" s="40">
        <f>VLOOKUP($B228,Electronics!A:M,7,0)</f>
        <v>179.30376000000001</v>
      </c>
      <c r="F228" s="40">
        <f>VLOOKUP($B228,Electronics!$A:N,8,0)</f>
        <v>197.23413600000003</v>
      </c>
      <c r="G228" s="40">
        <f>VLOOKUP($B228,Electronics!$A:O,9,0)</f>
        <v>179.30376000000001</v>
      </c>
      <c r="H228" s="40">
        <f>VLOOKUP($B228,Electronics!$A:P,10,0)</f>
        <v>197.23413600000003</v>
      </c>
      <c r="I228" s="29" t="s">
        <v>363</v>
      </c>
      <c r="P228" s="4"/>
    </row>
    <row r="229" spans="1:16" ht="13" x14ac:dyDescent="0.25">
      <c r="A229" s="39" t="s">
        <v>649</v>
      </c>
      <c r="B229" s="39">
        <v>1860306</v>
      </c>
      <c r="C229" s="38" t="s">
        <v>797</v>
      </c>
      <c r="D229" s="69">
        <v>1</v>
      </c>
      <c r="E229" s="40">
        <f>VLOOKUP($B229,Electronics!A:M,7,0)</f>
        <v>2091.8772000000004</v>
      </c>
      <c r="F229" s="40">
        <f>VLOOKUP($B229,Electronics!$A:N,8,0)</f>
        <v>2301.0649200000007</v>
      </c>
      <c r="G229" s="40">
        <f>VLOOKUP($B229,Electronics!$A:O,9,0)</f>
        <v>2091.8772000000004</v>
      </c>
      <c r="H229" s="40">
        <f>VLOOKUP($B229,Electronics!$A:P,10,0)</f>
        <v>2301.0649200000007</v>
      </c>
      <c r="I229" s="29" t="s">
        <v>363</v>
      </c>
      <c r="P229" s="4"/>
    </row>
    <row r="230" spans="1:16" ht="13" x14ac:dyDescent="0.25">
      <c r="A230" s="39" t="s">
        <v>650</v>
      </c>
      <c r="B230" s="39">
        <v>1860320</v>
      </c>
      <c r="C230" s="38" t="s">
        <v>797</v>
      </c>
      <c r="D230" s="69">
        <v>1</v>
      </c>
      <c r="E230" s="40">
        <f>VLOOKUP($B230,Electronics!A:M,7,0)</f>
        <v>272.62560000000002</v>
      </c>
      <c r="F230" s="40">
        <f>VLOOKUP($B230,Electronics!$A:N,8,0)</f>
        <v>299.88816000000003</v>
      </c>
      <c r="G230" s="40">
        <f>VLOOKUP($B230,Electronics!$A:O,9,0)</f>
        <v>272.62560000000002</v>
      </c>
      <c r="H230" s="40">
        <f>VLOOKUP($B230,Electronics!$A:P,10,0)</f>
        <v>299.88816000000003</v>
      </c>
      <c r="I230" s="29" t="s">
        <v>363</v>
      </c>
      <c r="P230" s="4"/>
    </row>
    <row r="231" spans="1:16" ht="13" x14ac:dyDescent="0.25">
      <c r="A231" s="39" t="s">
        <v>651</v>
      </c>
      <c r="B231" s="39">
        <v>1860321</v>
      </c>
      <c r="C231" s="38" t="s">
        <v>797</v>
      </c>
      <c r="D231" s="69">
        <v>1</v>
      </c>
      <c r="E231" s="40">
        <f>VLOOKUP($B231,Electronics!A:M,7,0)</f>
        <v>304.08240000000001</v>
      </c>
      <c r="F231" s="40">
        <f>VLOOKUP($B231,Electronics!$A:N,8,0)</f>
        <v>334.49064000000004</v>
      </c>
      <c r="G231" s="40">
        <f>VLOOKUP($B231,Electronics!$A:O,9,0)</f>
        <v>304.08240000000001</v>
      </c>
      <c r="H231" s="40">
        <f>VLOOKUP($B231,Electronics!$A:P,10,0)</f>
        <v>334.49064000000004</v>
      </c>
      <c r="I231" s="29" t="s">
        <v>363</v>
      </c>
      <c r="P231" s="4"/>
    </row>
    <row r="232" spans="1:16" ht="13" x14ac:dyDescent="0.25">
      <c r="A232" s="39" t="s">
        <v>558</v>
      </c>
      <c r="B232" s="39">
        <v>1860114</v>
      </c>
      <c r="C232" s="38" t="s">
        <v>798</v>
      </c>
      <c r="D232" s="69">
        <v>1</v>
      </c>
      <c r="E232" s="40">
        <f>VLOOKUP($B232,Electronics!A:M,7,0)</f>
        <v>1070.5797600000001</v>
      </c>
      <c r="F232" s="40">
        <f>VLOOKUP($B232,Electronics!$A:N,8,0)</f>
        <v>1177.6377360000001</v>
      </c>
      <c r="G232" s="40">
        <f>VLOOKUP($B232,Electronics!$A:O,9,0)</f>
        <v>1070.5797600000001</v>
      </c>
      <c r="H232" s="40">
        <f>VLOOKUP($B232,Electronics!$A:P,10,0)</f>
        <v>1177.6377360000001</v>
      </c>
      <c r="I232" s="29" t="s">
        <v>363</v>
      </c>
      <c r="P232" s="4"/>
    </row>
    <row r="233" spans="1:16" ht="13" x14ac:dyDescent="0.25">
      <c r="A233" s="39" t="s">
        <v>656</v>
      </c>
      <c r="B233" s="39">
        <v>1860191</v>
      </c>
      <c r="C233" s="38" t="s">
        <v>798</v>
      </c>
      <c r="D233" s="69">
        <v>1</v>
      </c>
      <c r="E233" s="40">
        <f>VLOOKUP($B233,Electronics!A:M,7,0)</f>
        <v>282.16749600000003</v>
      </c>
      <c r="F233" s="40">
        <f>VLOOKUP($B233,Electronics!$A:N,8,0)</f>
        <v>310.38424560000004</v>
      </c>
      <c r="G233" s="40">
        <f>VLOOKUP($B233,Electronics!$A:O,9,0)</f>
        <v>282.16749600000003</v>
      </c>
      <c r="H233" s="40">
        <f>VLOOKUP($B233,Electronics!$A:P,10,0)</f>
        <v>310.38424560000004</v>
      </c>
      <c r="I233" s="29" t="s">
        <v>363</v>
      </c>
      <c r="P233" s="4"/>
    </row>
    <row r="234" spans="1:16" ht="13" x14ac:dyDescent="0.25">
      <c r="A234" s="39" t="s">
        <v>164</v>
      </c>
      <c r="B234" s="39">
        <v>1810153</v>
      </c>
      <c r="C234" s="38" t="s">
        <v>128</v>
      </c>
      <c r="D234" s="69">
        <v>1</v>
      </c>
      <c r="E234" s="40">
        <f>VLOOKUP($B234,Electronics!A:M,7,0)</f>
        <v>148.89552</v>
      </c>
      <c r="F234" s="40">
        <f>VLOOKUP($B234,Electronics!$A:N,8,0)</f>
        <v>163.78507200000001</v>
      </c>
      <c r="G234" s="40">
        <f>VLOOKUP($B234,Electronics!$A:O,9,0)</f>
        <v>148.89552</v>
      </c>
      <c r="H234" s="40">
        <f>VLOOKUP($B234,Electronics!$A:P,10,0)</f>
        <v>163.78507200000001</v>
      </c>
      <c r="I234" s="29" t="s">
        <v>363</v>
      </c>
      <c r="P234" s="4"/>
    </row>
    <row r="235" spans="1:16" ht="13" x14ac:dyDescent="0.25">
      <c r="A235" s="39" t="s">
        <v>165</v>
      </c>
      <c r="B235" s="39">
        <v>1870156</v>
      </c>
      <c r="C235" s="38" t="s">
        <v>129</v>
      </c>
      <c r="D235" s="69">
        <v>1</v>
      </c>
      <c r="E235" s="40">
        <f>VLOOKUP($B235,Electronics!A:M,7,0)</f>
        <v>324.00504000000001</v>
      </c>
      <c r="F235" s="40">
        <f>VLOOKUP($B235,Electronics!$A:N,8,0)</f>
        <v>356.40554400000002</v>
      </c>
      <c r="G235" s="40">
        <f>VLOOKUP($B235,Electronics!$A:O,9,0)</f>
        <v>324.00504000000001</v>
      </c>
      <c r="H235" s="40">
        <f>VLOOKUP($B235,Electronics!$A:P,10,0)</f>
        <v>356.40554400000002</v>
      </c>
      <c r="I235" s="29" t="s">
        <v>363</v>
      </c>
      <c r="P235" s="4"/>
    </row>
    <row r="236" spans="1:16" ht="13" x14ac:dyDescent="0.25">
      <c r="A236" s="39" t="s">
        <v>239</v>
      </c>
      <c r="B236" s="39">
        <v>1870158</v>
      </c>
      <c r="C236" s="38" t="s">
        <v>130</v>
      </c>
      <c r="D236" s="69">
        <v>1</v>
      </c>
      <c r="E236" s="40">
        <f>VLOOKUP($B236,Electronics!A:M,7,0)</f>
        <v>630.18456000000003</v>
      </c>
      <c r="F236" s="40">
        <f>VLOOKUP($B236,Electronics!$A:N,8,0)</f>
        <v>693.20301600000005</v>
      </c>
      <c r="G236" s="40">
        <f>VLOOKUP($B236,Electronics!$A:O,9,0)</f>
        <v>630.18456000000003</v>
      </c>
      <c r="H236" s="40">
        <f>VLOOKUP($B236,Electronics!$A:P,10,0)</f>
        <v>693.20301600000005</v>
      </c>
      <c r="I236" s="29" t="s">
        <v>363</v>
      </c>
      <c r="P236" s="4"/>
    </row>
    <row r="237" spans="1:16" ht="13" x14ac:dyDescent="0.25">
      <c r="A237" s="39" t="s">
        <v>166</v>
      </c>
      <c r="B237" s="39">
        <v>1870139</v>
      </c>
      <c r="C237" s="38" t="s">
        <v>130</v>
      </c>
      <c r="D237" s="69">
        <v>1</v>
      </c>
      <c r="E237" s="40">
        <f>VLOOKUP($B237,Electronics!A:M,7,0)</f>
        <v>240.12024000000002</v>
      </c>
      <c r="F237" s="40">
        <f>VLOOKUP($B237,Electronics!$A:N,8,0)</f>
        <v>264.13226400000002</v>
      </c>
      <c r="G237" s="40">
        <f>VLOOKUP($B237,Electronics!$A:O,9,0)</f>
        <v>240.12024000000002</v>
      </c>
      <c r="H237" s="40">
        <f>VLOOKUP($B237,Electronics!$A:P,10,0)</f>
        <v>264.13226400000002</v>
      </c>
      <c r="I237" s="29" t="s">
        <v>363</v>
      </c>
      <c r="P237" s="4"/>
    </row>
    <row r="238" spans="1:16" ht="13" x14ac:dyDescent="0.25">
      <c r="A238" s="39" t="s">
        <v>167</v>
      </c>
      <c r="B238" s="39">
        <v>1870144</v>
      </c>
      <c r="C238" s="38" t="s">
        <v>130</v>
      </c>
      <c r="D238" s="69">
        <v>1</v>
      </c>
      <c r="E238" s="40">
        <f>VLOOKUP($B238,Electronics!A:M,7,0)</f>
        <v>258.99432000000002</v>
      </c>
      <c r="F238" s="40">
        <f>VLOOKUP($B238,Electronics!$A:N,8,0)</f>
        <v>284.89375200000006</v>
      </c>
      <c r="G238" s="40">
        <f>VLOOKUP($B238,Electronics!$A:O,9,0)</f>
        <v>258.99432000000002</v>
      </c>
      <c r="H238" s="40">
        <f>VLOOKUP($B238,Electronics!$A:P,10,0)</f>
        <v>284.89375200000006</v>
      </c>
      <c r="I238" s="29" t="s">
        <v>363</v>
      </c>
      <c r="P238" s="4"/>
    </row>
    <row r="239" spans="1:16" ht="13" x14ac:dyDescent="0.25">
      <c r="A239" s="39" t="s">
        <v>685</v>
      </c>
      <c r="B239" s="39">
        <v>9018620</v>
      </c>
      <c r="C239" s="38" t="s">
        <v>382</v>
      </c>
      <c r="D239" s="69">
        <v>1</v>
      </c>
      <c r="E239" s="40">
        <f>VLOOKUP($B239,Electronics!A:M,7,0)</f>
        <v>32.505360000000003</v>
      </c>
      <c r="F239" s="40">
        <f>VLOOKUP($B239,Electronics!$A:N,8,0)</f>
        <v>35.755896000000007</v>
      </c>
      <c r="G239" s="40">
        <f>VLOOKUP($B239,Electronics!$A:O,9,0)</f>
        <v>32.505360000000003</v>
      </c>
      <c r="H239" s="40">
        <f>VLOOKUP($B239,Electronics!$A:P,10,0)</f>
        <v>35.755896000000007</v>
      </c>
      <c r="I239" s="29" t="s">
        <v>363</v>
      </c>
      <c r="P239" s="4"/>
    </row>
    <row r="240" spans="1:16" ht="13" x14ac:dyDescent="0.25">
      <c r="A240" s="39" t="s">
        <v>799</v>
      </c>
      <c r="B240" s="39">
        <v>9019034</v>
      </c>
      <c r="C240" s="38" t="s">
        <v>382</v>
      </c>
      <c r="D240" s="69">
        <v>1</v>
      </c>
      <c r="E240" s="40">
        <f>VLOOKUP($B240,Electronics!A:M,7,0)</f>
        <v>203.42064000000002</v>
      </c>
      <c r="F240" s="40">
        <f>VLOOKUP($B240,Electronics!$A:N,8,0)</f>
        <v>223.76270400000004</v>
      </c>
      <c r="G240" s="40">
        <f>VLOOKUP($B240,Electronics!$A:O,9,0)</f>
        <v>203.42064000000002</v>
      </c>
      <c r="H240" s="40">
        <f>VLOOKUP($B240,Electronics!$A:P,10,0)</f>
        <v>223.76270400000004</v>
      </c>
      <c r="I240" s="29" t="s">
        <v>363</v>
      </c>
      <c r="P240" s="4"/>
    </row>
    <row r="241" spans="1:16" ht="13" x14ac:dyDescent="0.25">
      <c r="A241" s="39" t="s">
        <v>361</v>
      </c>
      <c r="B241" s="39">
        <v>1822445</v>
      </c>
      <c r="C241" s="38" t="s">
        <v>382</v>
      </c>
      <c r="D241" s="69">
        <v>1</v>
      </c>
      <c r="E241" s="40">
        <f>VLOOKUP($B241,Electronics!A:M,7,0)</f>
        <v>61.86504</v>
      </c>
      <c r="F241" s="40">
        <f>VLOOKUP($B241,Electronics!$A:N,8,0)</f>
        <v>68.051544000000007</v>
      </c>
      <c r="G241" s="40">
        <f>VLOOKUP($B241,Electronics!$A:O,9,0)</f>
        <v>61.86504</v>
      </c>
      <c r="H241" s="40">
        <f>VLOOKUP($B241,Electronics!$A:P,10,0)</f>
        <v>68.051544000000007</v>
      </c>
      <c r="I241" s="29" t="s">
        <v>363</v>
      </c>
      <c r="P241" s="4"/>
    </row>
    <row r="242" spans="1:16" ht="13" x14ac:dyDescent="0.25">
      <c r="A242" s="39" t="s">
        <v>800</v>
      </c>
      <c r="B242" s="39">
        <v>9025293</v>
      </c>
      <c r="C242" s="38" t="s">
        <v>559</v>
      </c>
      <c r="D242" s="69">
        <v>1</v>
      </c>
      <c r="E242" s="40">
        <f>VLOOKUP($B242,Electronics!A:M,7,0)</f>
        <v>172.38</v>
      </c>
      <c r="F242" s="40">
        <f>VLOOKUP($B242,Electronics!$A:N,8,0)</f>
        <v>189.61800000000002</v>
      </c>
      <c r="G242" s="40">
        <f>VLOOKUP($B242,Electronics!$A:O,9,0)</f>
        <v>172.38</v>
      </c>
      <c r="H242" s="40">
        <f>VLOOKUP($B242,Electronics!$A:P,10,0)</f>
        <v>189.61800000000002</v>
      </c>
      <c r="I242" s="29" t="s">
        <v>363</v>
      </c>
      <c r="P242" s="4"/>
    </row>
    <row r="243" spans="1:16" ht="13" x14ac:dyDescent="0.25">
      <c r="A243" s="39" t="s">
        <v>801</v>
      </c>
      <c r="B243" s="39">
        <v>9021217</v>
      </c>
      <c r="C243" s="38" t="s">
        <v>559</v>
      </c>
      <c r="D243" s="69">
        <v>1</v>
      </c>
      <c r="E243" s="40">
        <f>VLOOKUP($B243,Electronics!A:M,7,0)</f>
        <v>73.399200000000008</v>
      </c>
      <c r="F243" s="40">
        <f>VLOOKUP($B243,Electronics!$A:N,8,0)</f>
        <v>80.739120000000014</v>
      </c>
      <c r="G243" s="40">
        <f>VLOOKUP($B243,Electronics!$A:O,9,0)</f>
        <v>73.399200000000008</v>
      </c>
      <c r="H243" s="40">
        <f>VLOOKUP($B243,Electronics!$A:P,10,0)</f>
        <v>80.739120000000014</v>
      </c>
      <c r="I243" s="29" t="s">
        <v>363</v>
      </c>
      <c r="P243" s="4"/>
    </row>
    <row r="244" spans="1:16" ht="13" x14ac:dyDescent="0.25">
      <c r="A244" s="39" t="s">
        <v>802</v>
      </c>
      <c r="B244" s="39">
        <v>9025165</v>
      </c>
      <c r="C244" s="38" t="s">
        <v>559</v>
      </c>
      <c r="D244" s="69">
        <v>1</v>
      </c>
      <c r="E244" s="40">
        <f>VLOOKUP($B244,Electronics!A:M,7,0)</f>
        <v>33.553919999999998</v>
      </c>
      <c r="F244" s="40">
        <f>VLOOKUP($B244,Electronics!$A:N,8,0)</f>
        <v>36.909312</v>
      </c>
      <c r="G244" s="40">
        <f>VLOOKUP($B244,Electronics!$A:O,9,0)</f>
        <v>33.553919999999998</v>
      </c>
      <c r="H244" s="40">
        <f>VLOOKUP($B244,Electronics!$A:P,10,0)</f>
        <v>36.909312</v>
      </c>
      <c r="I244" s="29" t="s">
        <v>363</v>
      </c>
      <c r="P244" s="4"/>
    </row>
    <row r="245" spans="1:16" ht="13" x14ac:dyDescent="0.25">
      <c r="A245" s="39" t="s">
        <v>803</v>
      </c>
      <c r="B245" s="39">
        <v>9021131</v>
      </c>
      <c r="C245" s="38" t="s">
        <v>559</v>
      </c>
      <c r="D245" s="69">
        <v>1</v>
      </c>
      <c r="E245" s="40">
        <f>VLOOKUP($B245,Electronics!A:M,7,0)</f>
        <v>6.2913600000000001</v>
      </c>
      <c r="F245" s="40">
        <f>VLOOKUP($B245,Electronics!$A:N,8,0)</f>
        <v>6.9204960000000009</v>
      </c>
      <c r="G245" s="40">
        <f>VLOOKUP($B245,Electronics!$A:O,9,0)</f>
        <v>6.2913600000000001</v>
      </c>
      <c r="H245" s="40">
        <f>VLOOKUP($B245,Electronics!$A:P,10,0)</f>
        <v>6.9204960000000009</v>
      </c>
      <c r="I245" s="29" t="s">
        <v>363</v>
      </c>
      <c r="P245" s="4"/>
    </row>
    <row r="246" spans="1:16" ht="13" x14ac:dyDescent="0.25">
      <c r="A246" s="39" t="s">
        <v>804</v>
      </c>
      <c r="B246" s="39">
        <v>9021016</v>
      </c>
      <c r="C246" s="38" t="s">
        <v>559</v>
      </c>
      <c r="D246" s="69">
        <v>1</v>
      </c>
      <c r="E246" s="40">
        <f>VLOOKUP($B246,Electronics!A:M,7,0)</f>
        <v>10.275888</v>
      </c>
      <c r="F246" s="40">
        <f>VLOOKUP($B246,Electronics!$A:N,8,0)</f>
        <v>11.3034768</v>
      </c>
      <c r="G246" s="40">
        <f>VLOOKUP($B246,Electronics!$A:O,9,0)</f>
        <v>10.275888</v>
      </c>
      <c r="H246" s="40">
        <f>VLOOKUP($B246,Electronics!$A:P,10,0)</f>
        <v>11.3034768</v>
      </c>
      <c r="I246" s="29" t="s">
        <v>363</v>
      </c>
      <c r="P246" s="4"/>
    </row>
    <row r="247" spans="1:16" ht="13" x14ac:dyDescent="0.25">
      <c r="A247" s="39" t="s">
        <v>242</v>
      </c>
      <c r="B247" s="39">
        <v>1824044</v>
      </c>
      <c r="C247" s="38" t="s">
        <v>485</v>
      </c>
      <c r="D247" s="69">
        <v>1</v>
      </c>
      <c r="E247" s="40">
        <f>VLOOKUP($B247,Electronics!A:M,7,0)</f>
        <v>642.76728000000003</v>
      </c>
      <c r="F247" s="40">
        <f>VLOOKUP($B247,Electronics!$A:N,8,0)</f>
        <v>707.04400800000008</v>
      </c>
      <c r="G247" s="40">
        <f>VLOOKUP($B247,Electronics!$A:O,9,0)</f>
        <v>642.76728000000003</v>
      </c>
      <c r="H247" s="40">
        <f>VLOOKUP($B247,Electronics!$A:P,10,0)</f>
        <v>707.04400800000008</v>
      </c>
      <c r="I247" s="29" t="s">
        <v>363</v>
      </c>
      <c r="P247" s="4"/>
    </row>
    <row r="248" spans="1:16" ht="13" x14ac:dyDescent="0.25">
      <c r="A248" s="43" t="s">
        <v>340</v>
      </c>
      <c r="B248" s="43">
        <v>9018589</v>
      </c>
      <c r="C248" s="42" t="s">
        <v>716</v>
      </c>
      <c r="D248" s="70">
        <v>5</v>
      </c>
      <c r="E248" s="44">
        <f>VLOOKUP($B248,'Accessories&amp;Sundry'!$A:L,7,0)</f>
        <v>8.7030480000000008</v>
      </c>
      <c r="F248" s="44">
        <f>VLOOKUP($B248,'Accessories&amp;Sundry'!$A:M,8,0)</f>
        <v>9.5733528000000021</v>
      </c>
      <c r="G248" s="44">
        <f>VLOOKUP($B248,'Accessories&amp;Sundry'!$A:N,9,0)</f>
        <v>8.7030480000000008</v>
      </c>
      <c r="H248" s="44">
        <f>VLOOKUP($B248,'Accessories&amp;Sundry'!$A:O,10,0)</f>
        <v>9.5733528000000021</v>
      </c>
      <c r="I248" s="10" t="s">
        <v>364</v>
      </c>
      <c r="P248" s="4"/>
    </row>
    <row r="249" spans="1:16" ht="13" x14ac:dyDescent="0.25">
      <c r="A249" s="43" t="s">
        <v>341</v>
      </c>
      <c r="B249" s="43">
        <v>9017470</v>
      </c>
      <c r="C249" s="42" t="s">
        <v>716</v>
      </c>
      <c r="D249" s="70">
        <v>5</v>
      </c>
      <c r="E249" s="44">
        <f>VLOOKUP($B249,'Accessories&amp;Sundry'!$A:L,7,0)</f>
        <v>3.3553920000000002</v>
      </c>
      <c r="F249" s="44">
        <f>VLOOKUP($B249,'Accessories&amp;Sundry'!$A:M,8,0)</f>
        <v>3.6909312000000005</v>
      </c>
      <c r="G249" s="44">
        <f>VLOOKUP($B249,'Accessories&amp;Sundry'!$A:N,9,0)</f>
        <v>3.3553920000000002</v>
      </c>
      <c r="H249" s="44">
        <f>VLOOKUP($B249,'Accessories&amp;Sundry'!$A:O,10,0)</f>
        <v>3.6909312000000005</v>
      </c>
      <c r="I249" s="10" t="s">
        <v>364</v>
      </c>
      <c r="P249" s="4"/>
    </row>
    <row r="250" spans="1:16" ht="13" x14ac:dyDescent="0.25">
      <c r="A250" s="43" t="s">
        <v>342</v>
      </c>
      <c r="B250" s="43">
        <v>9018588</v>
      </c>
      <c r="C250" s="42" t="s">
        <v>716</v>
      </c>
      <c r="D250" s="70">
        <v>1</v>
      </c>
      <c r="E250" s="44">
        <f>VLOOKUP($B250,'Accessories&amp;Sundry'!$A:L,7,0)</f>
        <v>1.153416</v>
      </c>
      <c r="F250" s="44">
        <f>VLOOKUP($B250,'Accessories&amp;Sundry'!$A:M,8,0)</f>
        <v>1.2687576</v>
      </c>
      <c r="G250" s="44">
        <f>VLOOKUP($B250,'Accessories&amp;Sundry'!$A:N,9,0)</f>
        <v>1.153416</v>
      </c>
      <c r="H250" s="44">
        <f>VLOOKUP($B250,'Accessories&amp;Sundry'!$A:O,10,0)</f>
        <v>1.2687576</v>
      </c>
      <c r="I250" s="10" t="s">
        <v>364</v>
      </c>
      <c r="P250" s="4"/>
    </row>
    <row r="251" spans="1:16" ht="13" x14ac:dyDescent="0.25">
      <c r="A251" s="43" t="s">
        <v>343</v>
      </c>
      <c r="B251" s="43">
        <v>9018598</v>
      </c>
      <c r="C251" s="42" t="s">
        <v>716</v>
      </c>
      <c r="D251" s="70">
        <v>1</v>
      </c>
      <c r="E251" s="44">
        <f>VLOOKUP($B251,'Accessories&amp;Sundry'!$A:L,7,0)</f>
        <v>8.7030480000000008</v>
      </c>
      <c r="F251" s="44">
        <f>VLOOKUP($B251,'Accessories&amp;Sundry'!$A:M,8,0)</f>
        <v>9.5733528000000021</v>
      </c>
      <c r="G251" s="44">
        <f>VLOOKUP($B251,'Accessories&amp;Sundry'!$A:N,9,0)</f>
        <v>8.7030480000000008</v>
      </c>
      <c r="H251" s="44">
        <f>VLOOKUP($B251,'Accessories&amp;Sundry'!$A:O,10,0)</f>
        <v>9.5733528000000021</v>
      </c>
      <c r="I251" s="10" t="s">
        <v>364</v>
      </c>
      <c r="P251" s="4"/>
    </row>
    <row r="252" spans="1:16" ht="13" x14ac:dyDescent="0.25">
      <c r="A252" s="43" t="s">
        <v>523</v>
      </c>
      <c r="B252" s="43">
        <v>9018475</v>
      </c>
      <c r="C252" s="42" t="s">
        <v>716</v>
      </c>
      <c r="D252" s="70">
        <v>1</v>
      </c>
      <c r="E252" s="44">
        <f>VLOOKUP($B252,'Accessories&amp;Sundry'!$A:L,7,0)</f>
        <v>1.153416</v>
      </c>
      <c r="F252" s="44">
        <f>VLOOKUP($B252,'Accessories&amp;Sundry'!$A:M,8,0)</f>
        <v>1.2687576</v>
      </c>
      <c r="G252" s="44">
        <f>VLOOKUP($B252,'Accessories&amp;Sundry'!$A:N,9,0)</f>
        <v>1.153416</v>
      </c>
      <c r="H252" s="44">
        <f>VLOOKUP($B252,'Accessories&amp;Sundry'!$A:O,10,0)</f>
        <v>1.2687576</v>
      </c>
      <c r="I252" s="10" t="s">
        <v>364</v>
      </c>
      <c r="P252" s="4"/>
    </row>
    <row r="253" spans="1:16" ht="13" x14ac:dyDescent="0.25">
      <c r="A253" s="43" t="s">
        <v>524</v>
      </c>
      <c r="B253" s="43">
        <v>9018477</v>
      </c>
      <c r="C253" s="42" t="s">
        <v>716</v>
      </c>
      <c r="D253" s="70">
        <v>1</v>
      </c>
      <c r="E253" s="44">
        <f>VLOOKUP($B253,'Accessories&amp;Sundry'!$A:L,7,0)</f>
        <v>8.7030480000000008</v>
      </c>
      <c r="F253" s="44">
        <f>VLOOKUP($B253,'Accessories&amp;Sundry'!$A:M,8,0)</f>
        <v>9.5733528000000021</v>
      </c>
      <c r="G253" s="44">
        <f>VLOOKUP($B253,'Accessories&amp;Sundry'!$A:N,9,0)</f>
        <v>8.7030480000000008</v>
      </c>
      <c r="H253" s="44">
        <f>VLOOKUP($B253,'Accessories&amp;Sundry'!$A:O,10,0)</f>
        <v>9.5733528000000021</v>
      </c>
      <c r="I253" s="10" t="s">
        <v>364</v>
      </c>
      <c r="P253" s="4"/>
    </row>
    <row r="254" spans="1:16" ht="13" x14ac:dyDescent="0.25">
      <c r="A254" s="43" t="s">
        <v>530</v>
      </c>
      <c r="B254" s="43">
        <v>9020675</v>
      </c>
      <c r="C254" s="42" t="s">
        <v>717</v>
      </c>
      <c r="D254" s="70">
        <v>1</v>
      </c>
      <c r="E254" s="44">
        <f>VLOOKUP($B254,'Accessories&amp;Sundry'!$A:L,7,0)</f>
        <v>7.1302080000000005</v>
      </c>
      <c r="F254" s="44">
        <f>VLOOKUP($B254,'Accessories&amp;Sundry'!$A:M,8,0)</f>
        <v>7.8432288000000012</v>
      </c>
      <c r="G254" s="44">
        <f>VLOOKUP($B254,'Accessories&amp;Sundry'!$A:N,9,0)</f>
        <v>7.1302080000000005</v>
      </c>
      <c r="H254" s="44">
        <f>VLOOKUP($B254,'Accessories&amp;Sundry'!$A:O,10,0)</f>
        <v>7.8432288000000012</v>
      </c>
      <c r="I254" s="10" t="s">
        <v>364</v>
      </c>
      <c r="P254" s="4"/>
    </row>
    <row r="255" spans="1:16" ht="13" x14ac:dyDescent="0.25">
      <c r="A255" s="43" t="s">
        <v>535</v>
      </c>
      <c r="B255" s="43">
        <v>9021018</v>
      </c>
      <c r="C255" s="42" t="s">
        <v>717</v>
      </c>
      <c r="D255" s="70">
        <v>1</v>
      </c>
      <c r="E255" s="44">
        <f>VLOOKUP($B255,'Accessories&amp;Sundry'!$A:L,7,0)</f>
        <v>9.8564640000000008</v>
      </c>
      <c r="F255" s="44">
        <f>VLOOKUP($B255,'Accessories&amp;Sundry'!$A:M,8,0)</f>
        <v>10.842110400000001</v>
      </c>
      <c r="G255" s="44">
        <f>VLOOKUP($B255,'Accessories&amp;Sundry'!$A:N,9,0)</f>
        <v>9.8564640000000008</v>
      </c>
      <c r="H255" s="44">
        <f>VLOOKUP($B255,'Accessories&amp;Sundry'!$A:O,10,0)</f>
        <v>10.842110400000001</v>
      </c>
      <c r="I255" s="10" t="s">
        <v>364</v>
      </c>
      <c r="P255" s="4"/>
    </row>
    <row r="256" spans="1:16" ht="13" x14ac:dyDescent="0.25">
      <c r="A256" s="43" t="s">
        <v>536</v>
      </c>
      <c r="B256" s="43">
        <v>9021036</v>
      </c>
      <c r="C256" s="42" t="s">
        <v>717</v>
      </c>
      <c r="D256" s="70">
        <v>1</v>
      </c>
      <c r="E256" s="44">
        <f>VLOOKUP($B256,'Accessories&amp;Sundry'!$A:L,7,0)</f>
        <v>9.8564640000000008</v>
      </c>
      <c r="F256" s="44">
        <f>VLOOKUP($B256,'Accessories&amp;Sundry'!$A:M,8,0)</f>
        <v>10.842110400000001</v>
      </c>
      <c r="G256" s="44">
        <f>VLOOKUP($B256,'Accessories&amp;Sundry'!$A:N,9,0)</f>
        <v>9.8564640000000008</v>
      </c>
      <c r="H256" s="44">
        <f>VLOOKUP($B256,'Accessories&amp;Sundry'!$A:O,10,0)</f>
        <v>10.842110400000001</v>
      </c>
      <c r="I256" s="10" t="s">
        <v>364</v>
      </c>
      <c r="P256" s="4"/>
    </row>
    <row r="257" spans="1:16" ht="13" x14ac:dyDescent="0.25">
      <c r="A257" s="43" t="s">
        <v>644</v>
      </c>
      <c r="B257" s="43">
        <v>9021037</v>
      </c>
      <c r="C257" s="42" t="s">
        <v>717</v>
      </c>
      <c r="D257" s="70">
        <v>1</v>
      </c>
      <c r="E257" s="44">
        <f>VLOOKUP($B257,'Accessories&amp;Sundry'!$A:L,7,0)</f>
        <v>10.905024000000001</v>
      </c>
      <c r="F257" s="44">
        <f>VLOOKUP($B257,'Accessories&amp;Sundry'!$A:M,8,0)</f>
        <v>11.995526400000003</v>
      </c>
      <c r="G257" s="44">
        <f>VLOOKUP($B257,'Accessories&amp;Sundry'!$A:N,9,0)</f>
        <v>10.905024000000001</v>
      </c>
      <c r="H257" s="44">
        <f>VLOOKUP($B257,'Accessories&amp;Sundry'!$A:O,10,0)</f>
        <v>11.995526400000003</v>
      </c>
      <c r="I257" s="10" t="s">
        <v>364</v>
      </c>
      <c r="P257" s="4"/>
    </row>
    <row r="258" spans="1:16" ht="13" x14ac:dyDescent="0.25">
      <c r="A258" s="43" t="s">
        <v>532</v>
      </c>
      <c r="B258" s="43">
        <v>9020674</v>
      </c>
      <c r="C258" s="42" t="s">
        <v>717</v>
      </c>
      <c r="D258" s="70">
        <v>1</v>
      </c>
      <c r="E258" s="44">
        <f>VLOOKUP($B258,'Accessories&amp;Sundry'!$A:L,7,0)</f>
        <v>7.1302080000000005</v>
      </c>
      <c r="F258" s="44">
        <f>VLOOKUP($B258,'Accessories&amp;Sundry'!$A:M,8,0)</f>
        <v>7.8432288000000012</v>
      </c>
      <c r="G258" s="44">
        <f>VLOOKUP($B258,'Accessories&amp;Sundry'!$A:N,9,0)</f>
        <v>7.1302080000000005</v>
      </c>
      <c r="H258" s="44">
        <f>VLOOKUP($B258,'Accessories&amp;Sundry'!$A:O,10,0)</f>
        <v>7.8432288000000012</v>
      </c>
      <c r="I258" s="10" t="s">
        <v>364</v>
      </c>
      <c r="P258" s="2"/>
    </row>
    <row r="259" spans="1:16" ht="13" x14ac:dyDescent="0.25">
      <c r="A259" s="43" t="s">
        <v>531</v>
      </c>
      <c r="B259" s="43">
        <v>9020676</v>
      </c>
      <c r="C259" s="42" t="s">
        <v>717</v>
      </c>
      <c r="D259" s="70">
        <v>1</v>
      </c>
      <c r="E259" s="44">
        <f>VLOOKUP($B259,'Accessories&amp;Sundry'!$A:L,7,0)</f>
        <v>4.9282320000000004</v>
      </c>
      <c r="F259" s="44">
        <f>VLOOKUP($B259,'Accessories&amp;Sundry'!$A:M,8,0)</f>
        <v>5.4210552000000005</v>
      </c>
      <c r="G259" s="44">
        <f>VLOOKUP($B259,'Accessories&amp;Sundry'!$A:N,9,0)</f>
        <v>4.9282320000000004</v>
      </c>
      <c r="H259" s="44">
        <f>VLOOKUP($B259,'Accessories&amp;Sundry'!$A:O,10,0)</f>
        <v>5.4210552000000005</v>
      </c>
      <c r="I259" s="10" t="s">
        <v>364</v>
      </c>
      <c r="P259" s="2"/>
    </row>
    <row r="260" spans="1:16" ht="13" x14ac:dyDescent="0.25">
      <c r="A260" s="43" t="s">
        <v>533</v>
      </c>
      <c r="B260" s="43">
        <v>9020699</v>
      </c>
      <c r="C260" s="42" t="s">
        <v>717</v>
      </c>
      <c r="D260" s="70">
        <v>1</v>
      </c>
      <c r="E260" s="44">
        <f>VLOOKUP($B260,'Accessories&amp;Sundry'!$A:L,7,0)</f>
        <v>11.953584000000001</v>
      </c>
      <c r="F260" s="44">
        <f>VLOOKUP($B260,'Accessories&amp;Sundry'!$A:M,8,0)</f>
        <v>13.148942400000003</v>
      </c>
      <c r="G260" s="44">
        <f>VLOOKUP($B260,'Accessories&amp;Sundry'!$A:N,9,0)</f>
        <v>11.953584000000001</v>
      </c>
      <c r="H260" s="44">
        <f>VLOOKUP($B260,'Accessories&amp;Sundry'!$A:O,10,0)</f>
        <v>13.148942400000003</v>
      </c>
      <c r="I260" s="10" t="s">
        <v>364</v>
      </c>
      <c r="P260" s="2"/>
    </row>
    <row r="261" spans="1:16" ht="13" x14ac:dyDescent="0.25">
      <c r="A261" s="43" t="s">
        <v>696</v>
      </c>
      <c r="B261" s="43">
        <v>9026993</v>
      </c>
      <c r="C261" s="42" t="s">
        <v>717</v>
      </c>
      <c r="D261" s="70">
        <v>25</v>
      </c>
      <c r="E261" s="44">
        <f>VLOOKUP($B261,'Accessories&amp;Sundry'!$A:L,7,0)</f>
        <v>4</v>
      </c>
      <c r="F261" s="44">
        <f>VLOOKUP($B261,'Accessories&amp;Sundry'!$A:M,8,0)</f>
        <v>4.4000000000000004</v>
      </c>
      <c r="G261" s="44">
        <f>VLOOKUP($B261,'Accessories&amp;Sundry'!$A:N,9,0)</f>
        <v>4</v>
      </c>
      <c r="H261" s="44">
        <f>VLOOKUP($B261,'Accessories&amp;Sundry'!$A:O,10,0)</f>
        <v>4.4000000000000004</v>
      </c>
      <c r="I261" s="10" t="s">
        <v>364</v>
      </c>
    </row>
    <row r="262" spans="1:16" ht="13" x14ac:dyDescent="0.25">
      <c r="A262" s="43" t="s">
        <v>790</v>
      </c>
      <c r="B262" s="43">
        <v>9027988</v>
      </c>
      <c r="C262" s="42" t="s">
        <v>717</v>
      </c>
      <c r="D262" s="70">
        <v>25</v>
      </c>
      <c r="E262" s="44">
        <f>VLOOKUP($B262,'Accessories&amp;Sundry'!$A:L,7,0)</f>
        <v>4</v>
      </c>
      <c r="F262" s="44">
        <f>VLOOKUP($B262,'Accessories&amp;Sundry'!$A:M,8,0)</f>
        <v>4.4000000000000004</v>
      </c>
      <c r="G262" s="44">
        <f>VLOOKUP($B262,'Accessories&amp;Sundry'!$A:N,9,0)</f>
        <v>4</v>
      </c>
      <c r="H262" s="44">
        <f>VLOOKUP($B262,'Accessories&amp;Sundry'!$A:O,10,0)</f>
        <v>4.4000000000000004</v>
      </c>
      <c r="I262" s="10" t="s">
        <v>364</v>
      </c>
    </row>
    <row r="263" spans="1:16" ht="13" x14ac:dyDescent="0.25">
      <c r="A263" s="43" t="s">
        <v>317</v>
      </c>
      <c r="B263" s="43">
        <v>9016654</v>
      </c>
      <c r="C263" s="14" t="s">
        <v>718</v>
      </c>
      <c r="D263" s="71">
        <v>1</v>
      </c>
      <c r="E263" s="44">
        <f>VLOOKUP($B263,'Accessories&amp;Sundry'!$A:L,7,0)</f>
        <v>13.106999999999999</v>
      </c>
      <c r="F263" s="44">
        <f>VLOOKUP($B263,'Accessories&amp;Sundry'!$A:M,8,0)</f>
        <v>14.4177</v>
      </c>
      <c r="G263" s="44">
        <f>VLOOKUP($B263,'Accessories&amp;Sundry'!$A:N,9,0)</f>
        <v>13.106999999999999</v>
      </c>
      <c r="H263" s="44">
        <f>VLOOKUP($B263,'Accessories&amp;Sundry'!$A:O,10,0)</f>
        <v>14.4177</v>
      </c>
      <c r="I263" s="10" t="s">
        <v>364</v>
      </c>
    </row>
    <row r="264" spans="1:16" ht="13" x14ac:dyDescent="0.25">
      <c r="A264" s="43" t="s">
        <v>160</v>
      </c>
      <c r="B264" s="43">
        <v>9147544</v>
      </c>
      <c r="C264" s="14" t="s">
        <v>718</v>
      </c>
      <c r="D264" s="71">
        <v>1</v>
      </c>
      <c r="E264" s="44">
        <f>VLOOKUP($B264,'Accessories&amp;Sundry'!$A:L,7,0)</f>
        <v>5.4525120000000005</v>
      </c>
      <c r="F264" s="44">
        <f>VLOOKUP($B264,'Accessories&amp;Sundry'!$A:M,8,0)</f>
        <v>5.9977632000000014</v>
      </c>
      <c r="G264" s="44">
        <f>VLOOKUP($B264,'Accessories&amp;Sundry'!$A:N,9,0)</f>
        <v>5.4525120000000005</v>
      </c>
      <c r="H264" s="44">
        <f>VLOOKUP($B264,'Accessories&amp;Sundry'!$A:O,10,0)</f>
        <v>5.9977632000000014</v>
      </c>
      <c r="I264" s="10" t="s">
        <v>364</v>
      </c>
    </row>
    <row r="265" spans="1:16" ht="13" x14ac:dyDescent="0.25">
      <c r="A265" s="43" t="s">
        <v>89</v>
      </c>
      <c r="B265" s="43">
        <v>9147330</v>
      </c>
      <c r="C265" s="14" t="s">
        <v>718</v>
      </c>
      <c r="D265" s="71">
        <v>1</v>
      </c>
      <c r="E265" s="44">
        <f>VLOOKUP($B265,'Accessories&amp;Sundry'!$A:L,7,0)</f>
        <v>5.4525120000000005</v>
      </c>
      <c r="F265" s="44">
        <f>VLOOKUP($B265,'Accessories&amp;Sundry'!$A:M,8,0)</f>
        <v>5.9977632000000014</v>
      </c>
      <c r="G265" s="44">
        <f>VLOOKUP($B265,'Accessories&amp;Sundry'!$A:N,9,0)</f>
        <v>5.4525120000000005</v>
      </c>
      <c r="H265" s="44">
        <f>VLOOKUP($B265,'Accessories&amp;Sundry'!$A:O,10,0)</f>
        <v>5.9977632000000014</v>
      </c>
      <c r="I265" s="10" t="s">
        <v>364</v>
      </c>
    </row>
    <row r="266" spans="1:16" ht="13" x14ac:dyDescent="0.25">
      <c r="A266" s="43" t="s">
        <v>98</v>
      </c>
      <c r="B266" s="43">
        <v>9500344</v>
      </c>
      <c r="C266" s="14" t="s">
        <v>718</v>
      </c>
      <c r="D266" s="71">
        <v>1</v>
      </c>
      <c r="E266" s="44">
        <f>VLOOKUP($B266,'Accessories&amp;Sundry'!$A:L,7,0)</f>
        <v>5.4525120000000005</v>
      </c>
      <c r="F266" s="44">
        <f>VLOOKUP($B266,'Accessories&amp;Sundry'!$A:M,8,0)</f>
        <v>5.9977632000000014</v>
      </c>
      <c r="G266" s="44">
        <f>VLOOKUP($B266,'Accessories&amp;Sundry'!$A:N,9,0)</f>
        <v>5.4525120000000005</v>
      </c>
      <c r="H266" s="44">
        <f>VLOOKUP($B266,'Accessories&amp;Sundry'!$A:O,10,0)</f>
        <v>5.9977632000000014</v>
      </c>
      <c r="I266" s="10" t="s">
        <v>364</v>
      </c>
    </row>
    <row r="267" spans="1:16" ht="13" x14ac:dyDescent="0.25">
      <c r="A267" s="43" t="s">
        <v>97</v>
      </c>
      <c r="B267" s="43">
        <v>9132145</v>
      </c>
      <c r="C267" s="14" t="s">
        <v>718</v>
      </c>
      <c r="D267" s="71">
        <v>1</v>
      </c>
      <c r="E267" s="44">
        <f>VLOOKUP($B267,'Accessories&amp;Sundry'!$A:L,7,0)</f>
        <v>5.4525120000000005</v>
      </c>
      <c r="F267" s="44">
        <f>VLOOKUP($B267,'Accessories&amp;Sundry'!$A:M,8,0)</f>
        <v>5.9977632000000014</v>
      </c>
      <c r="G267" s="44">
        <f>VLOOKUP($B267,'Accessories&amp;Sundry'!$A:N,9,0)</f>
        <v>5.4525120000000005</v>
      </c>
      <c r="H267" s="44">
        <f>VLOOKUP($B267,'Accessories&amp;Sundry'!$A:O,10,0)</f>
        <v>5.9977632000000014</v>
      </c>
      <c r="I267" s="10" t="s">
        <v>364</v>
      </c>
    </row>
    <row r="268" spans="1:16" ht="13" x14ac:dyDescent="0.25">
      <c r="A268" s="43" t="s">
        <v>96</v>
      </c>
      <c r="B268" s="43">
        <v>9147545</v>
      </c>
      <c r="C268" s="14" t="s">
        <v>718</v>
      </c>
      <c r="D268" s="71">
        <v>1</v>
      </c>
      <c r="E268" s="44">
        <f>VLOOKUP($B268,'Accessories&amp;Sundry'!$A:L,7,0)</f>
        <v>5.4525120000000005</v>
      </c>
      <c r="F268" s="44">
        <f>VLOOKUP($B268,'Accessories&amp;Sundry'!$A:M,8,0)</f>
        <v>5.9977632000000014</v>
      </c>
      <c r="G268" s="44">
        <f>VLOOKUP($B268,'Accessories&amp;Sundry'!$A:N,9,0)</f>
        <v>5.4525120000000005</v>
      </c>
      <c r="H268" s="44">
        <f>VLOOKUP($B268,'Accessories&amp;Sundry'!$A:O,10,0)</f>
        <v>5.9977632000000014</v>
      </c>
      <c r="I268" s="10" t="s">
        <v>364</v>
      </c>
    </row>
    <row r="269" spans="1:16" ht="13" x14ac:dyDescent="0.25">
      <c r="A269" s="43" t="s">
        <v>95</v>
      </c>
      <c r="B269" s="43">
        <v>9147327</v>
      </c>
      <c r="C269" s="14" t="s">
        <v>718</v>
      </c>
      <c r="D269" s="71">
        <v>1</v>
      </c>
      <c r="E269" s="44">
        <f>VLOOKUP($B269,'Accessories&amp;Sundry'!$A:L,7,0)</f>
        <v>5.4525120000000005</v>
      </c>
      <c r="F269" s="44">
        <f>VLOOKUP($B269,'Accessories&amp;Sundry'!$A:M,8,0)</f>
        <v>5.9977632000000014</v>
      </c>
      <c r="G269" s="44">
        <f>VLOOKUP($B269,'Accessories&amp;Sundry'!$A:N,9,0)</f>
        <v>5.4525120000000005</v>
      </c>
      <c r="H269" s="44">
        <f>VLOOKUP($B269,'Accessories&amp;Sundry'!$A:O,10,0)</f>
        <v>5.9977632000000014</v>
      </c>
      <c r="I269" s="10" t="s">
        <v>364</v>
      </c>
    </row>
    <row r="270" spans="1:16" ht="13" x14ac:dyDescent="0.25">
      <c r="A270" s="43" t="s">
        <v>344</v>
      </c>
      <c r="B270" s="43">
        <v>9017581</v>
      </c>
      <c r="C270" s="14" t="s">
        <v>718</v>
      </c>
      <c r="D270" s="71">
        <v>5</v>
      </c>
      <c r="E270" s="44">
        <f>VLOOKUP($B270,'Accessories&amp;Sundry'!$A:L,7,0)</f>
        <v>3.3553920000000002</v>
      </c>
      <c r="F270" s="44">
        <f>VLOOKUP($B270,'Accessories&amp;Sundry'!$A:M,8,0)</f>
        <v>3.6909312000000005</v>
      </c>
      <c r="G270" s="44">
        <f>VLOOKUP($B270,'Accessories&amp;Sundry'!$A:N,9,0)</f>
        <v>3.3553920000000002</v>
      </c>
      <c r="H270" s="44">
        <f>VLOOKUP($B270,'Accessories&amp;Sundry'!$A:O,10,0)</f>
        <v>3.6909312000000005</v>
      </c>
      <c r="I270" s="10" t="s">
        <v>364</v>
      </c>
    </row>
    <row r="271" spans="1:16" ht="13" x14ac:dyDescent="0.25">
      <c r="A271" s="43" t="s">
        <v>345</v>
      </c>
      <c r="B271" s="43">
        <v>9017582</v>
      </c>
      <c r="C271" s="14" t="s">
        <v>718</v>
      </c>
      <c r="D271" s="71">
        <v>5</v>
      </c>
      <c r="E271" s="44">
        <f>VLOOKUP($B271,'Accessories&amp;Sundry'!$A:L,7,0)</f>
        <v>2.2019760000000002</v>
      </c>
      <c r="F271" s="44">
        <f>VLOOKUP($B271,'Accessories&amp;Sundry'!$A:M,8,0)</f>
        <v>2.4221736000000003</v>
      </c>
      <c r="G271" s="44">
        <f>VLOOKUP($B271,'Accessories&amp;Sundry'!$A:N,9,0)</f>
        <v>2.2019760000000002</v>
      </c>
      <c r="H271" s="44">
        <f>VLOOKUP($B271,'Accessories&amp;Sundry'!$A:O,10,0)</f>
        <v>2.4221736000000003</v>
      </c>
      <c r="I271" s="10" t="s">
        <v>364</v>
      </c>
    </row>
    <row r="272" spans="1:16" ht="13" x14ac:dyDescent="0.25">
      <c r="A272" s="43" t="s">
        <v>63</v>
      </c>
      <c r="B272" s="43">
        <v>9132138</v>
      </c>
      <c r="C272" s="14" t="s">
        <v>718</v>
      </c>
      <c r="D272" s="71">
        <v>1</v>
      </c>
      <c r="E272" s="44">
        <f>VLOOKUP($B272,'Accessories&amp;Sundry'!$A:L,7,0)</f>
        <v>5.4525120000000005</v>
      </c>
      <c r="F272" s="44">
        <f>VLOOKUP($B272,'Accessories&amp;Sundry'!$A:M,8,0)</f>
        <v>5.9977632000000014</v>
      </c>
      <c r="G272" s="44">
        <f>VLOOKUP($B272,'Accessories&amp;Sundry'!$A:N,9,0)</f>
        <v>5.4525120000000005</v>
      </c>
      <c r="H272" s="44">
        <f>VLOOKUP($B272,'Accessories&amp;Sundry'!$A:O,10,0)</f>
        <v>5.9977632000000014</v>
      </c>
      <c r="I272" s="10" t="s">
        <v>364</v>
      </c>
    </row>
    <row r="273" spans="1:9" ht="13" x14ac:dyDescent="0.25">
      <c r="A273" s="43" t="s">
        <v>99</v>
      </c>
      <c r="B273" s="43">
        <v>9132139</v>
      </c>
      <c r="C273" s="14" t="s">
        <v>718</v>
      </c>
      <c r="D273" s="71">
        <v>1</v>
      </c>
      <c r="E273" s="44">
        <f>VLOOKUP($B273,'Accessories&amp;Sundry'!$A:L,7,0)</f>
        <v>5.4525120000000005</v>
      </c>
      <c r="F273" s="44">
        <f>VLOOKUP($B273,'Accessories&amp;Sundry'!$A:M,8,0)</f>
        <v>5.9977632000000014</v>
      </c>
      <c r="G273" s="44">
        <f>VLOOKUP($B273,'Accessories&amp;Sundry'!$A:N,9,0)</f>
        <v>5.4525120000000005</v>
      </c>
      <c r="H273" s="44">
        <f>VLOOKUP($B273,'Accessories&amp;Sundry'!$A:O,10,0)</f>
        <v>5.9977632000000014</v>
      </c>
      <c r="I273" s="10" t="s">
        <v>364</v>
      </c>
    </row>
    <row r="274" spans="1:9" ht="13" x14ac:dyDescent="0.25">
      <c r="A274" s="43" t="s">
        <v>698</v>
      </c>
      <c r="B274" s="43">
        <v>9027837</v>
      </c>
      <c r="C274" s="14" t="s">
        <v>718</v>
      </c>
      <c r="D274" s="71">
        <v>10</v>
      </c>
      <c r="E274" s="44">
        <f>VLOOKUP($B274,'Accessories&amp;Sundry'!$A:L,7,0)</f>
        <v>2</v>
      </c>
      <c r="F274" s="44">
        <f>VLOOKUP($B274,'Accessories&amp;Sundry'!$A:M,8,0)</f>
        <v>2.2000000000000002</v>
      </c>
      <c r="G274" s="44">
        <f>VLOOKUP($B274,'Accessories&amp;Sundry'!$A:N,9,0)</f>
        <v>2</v>
      </c>
      <c r="H274" s="44">
        <f>VLOOKUP($B274,'Accessories&amp;Sundry'!$A:O,10,0)</f>
        <v>2.2000000000000002</v>
      </c>
      <c r="I274" s="10" t="s">
        <v>364</v>
      </c>
    </row>
    <row r="275" spans="1:9" ht="13" x14ac:dyDescent="0.25">
      <c r="A275" s="43" t="s">
        <v>285</v>
      </c>
      <c r="B275" s="43">
        <v>9206088</v>
      </c>
      <c r="C275" s="14" t="s">
        <v>719</v>
      </c>
      <c r="D275" s="71">
        <v>1</v>
      </c>
      <c r="E275" s="44">
        <f>VLOOKUP($B275,'Accessories&amp;Sundry'!$A:L,7,0)</f>
        <v>5.4525120000000005</v>
      </c>
      <c r="F275" s="44">
        <f>VLOOKUP($B275,'Accessories&amp;Sundry'!$A:M,8,0)</f>
        <v>5.9977632000000014</v>
      </c>
      <c r="G275" s="44">
        <f>VLOOKUP($B275,'Accessories&amp;Sundry'!$A:N,9,0)</f>
        <v>5.4525120000000005</v>
      </c>
      <c r="H275" s="44">
        <f>VLOOKUP($B275,'Accessories&amp;Sundry'!$A:O,10,0)</f>
        <v>5.9977632000000014</v>
      </c>
      <c r="I275" s="10" t="s">
        <v>364</v>
      </c>
    </row>
    <row r="276" spans="1:9" ht="13" x14ac:dyDescent="0.25">
      <c r="A276" s="43" t="s">
        <v>286</v>
      </c>
      <c r="B276" s="43">
        <v>9704080</v>
      </c>
      <c r="C276" s="14" t="s">
        <v>719</v>
      </c>
      <c r="D276" s="71">
        <v>1</v>
      </c>
      <c r="E276" s="44">
        <f>VLOOKUP($B276,'Accessories&amp;Sundry'!$A:L,7,0)</f>
        <v>5.4525120000000005</v>
      </c>
      <c r="F276" s="44">
        <f>VLOOKUP($B276,'Accessories&amp;Sundry'!$A:M,8,0)</f>
        <v>5.9977632000000014</v>
      </c>
      <c r="G276" s="44">
        <f>VLOOKUP($B276,'Accessories&amp;Sundry'!$A:N,9,0)</f>
        <v>5.4525120000000005</v>
      </c>
      <c r="H276" s="44">
        <f>VLOOKUP($B276,'Accessories&amp;Sundry'!$A:O,10,0)</f>
        <v>5.9977632000000014</v>
      </c>
      <c r="I276" s="10" t="s">
        <v>364</v>
      </c>
    </row>
    <row r="277" spans="1:9" ht="13" x14ac:dyDescent="0.25">
      <c r="A277" s="43" t="s">
        <v>494</v>
      </c>
      <c r="B277" s="43">
        <v>9018455</v>
      </c>
      <c r="C277" s="14" t="s">
        <v>719</v>
      </c>
      <c r="D277" s="71">
        <v>1</v>
      </c>
      <c r="E277" s="44">
        <f>VLOOKUP($B277,'Accessories&amp;Sundry'!$A:L,7,0)</f>
        <v>9.8564640000000008</v>
      </c>
      <c r="F277" s="44">
        <f>VLOOKUP($B277,'Accessories&amp;Sundry'!$A:M,8,0)</f>
        <v>10.842110400000001</v>
      </c>
      <c r="G277" s="44">
        <f>VLOOKUP($B277,'Accessories&amp;Sundry'!$A:N,9,0)</f>
        <v>9.8564640000000008</v>
      </c>
      <c r="H277" s="44">
        <f>VLOOKUP($B277,'Accessories&amp;Sundry'!$A:O,10,0)</f>
        <v>10.842110400000001</v>
      </c>
      <c r="I277" s="10" t="s">
        <v>364</v>
      </c>
    </row>
    <row r="278" spans="1:9" ht="13" x14ac:dyDescent="0.25">
      <c r="A278" s="43" t="s">
        <v>787</v>
      </c>
      <c r="B278" s="43">
        <v>9751013</v>
      </c>
      <c r="C278" s="14" t="s">
        <v>719</v>
      </c>
      <c r="D278" s="71">
        <v>1</v>
      </c>
      <c r="E278" s="44">
        <f>VLOOKUP($B278,'Accessories&amp;Sundry'!$A:L,7,0)</f>
        <v>7.6544880000000006</v>
      </c>
      <c r="F278" s="44">
        <f>VLOOKUP($B278,'Accessories&amp;Sundry'!$A:M,8,0)</f>
        <v>8.4199368000000021</v>
      </c>
      <c r="G278" s="44">
        <f>VLOOKUP($B278,'Accessories&amp;Sundry'!$A:N,9,0)</f>
        <v>7.6544880000000006</v>
      </c>
      <c r="H278" s="44">
        <f>VLOOKUP($B278,'Accessories&amp;Sundry'!$A:O,10,0)</f>
        <v>8.4199368000000021</v>
      </c>
      <c r="I278" s="10" t="s">
        <v>364</v>
      </c>
    </row>
    <row r="279" spans="1:9" ht="13" x14ac:dyDescent="0.25">
      <c r="A279" s="43" t="s">
        <v>788</v>
      </c>
      <c r="B279" s="43">
        <v>9707029</v>
      </c>
      <c r="C279" s="14" t="s">
        <v>719</v>
      </c>
      <c r="D279" s="71">
        <v>1</v>
      </c>
      <c r="E279" s="44">
        <f>VLOOKUP($B279,'Accessories&amp;Sundry'!$A:L,7,0)</f>
        <v>5.4525120000000005</v>
      </c>
      <c r="F279" s="44">
        <f>VLOOKUP($B279,'Accessories&amp;Sundry'!$A:M,8,0)</f>
        <v>5.9977632000000014</v>
      </c>
      <c r="G279" s="44">
        <f>VLOOKUP($B279,'Accessories&amp;Sundry'!$A:N,9,0)</f>
        <v>5.4525120000000005</v>
      </c>
      <c r="H279" s="44">
        <f>VLOOKUP($B279,'Accessories&amp;Sundry'!$A:O,10,0)</f>
        <v>5.9977632000000014</v>
      </c>
      <c r="I279" s="10" t="s">
        <v>364</v>
      </c>
    </row>
    <row r="280" spans="1:9" ht="13" x14ac:dyDescent="0.25">
      <c r="A280" s="43" t="s">
        <v>290</v>
      </c>
      <c r="B280" s="43">
        <v>9751001</v>
      </c>
      <c r="C280" s="14" t="s">
        <v>719</v>
      </c>
      <c r="D280" s="71">
        <v>1</v>
      </c>
      <c r="E280" s="44">
        <f>VLOOKUP($B280,'Accessories&amp;Sundry'!$A:L,7,0)</f>
        <v>7.6544880000000006</v>
      </c>
      <c r="F280" s="44">
        <f>VLOOKUP($B280,'Accessories&amp;Sundry'!$A:M,8,0)</f>
        <v>8.4199368000000021</v>
      </c>
      <c r="G280" s="44">
        <f>VLOOKUP($B280,'Accessories&amp;Sundry'!$A:N,9,0)</f>
        <v>7.6544880000000006</v>
      </c>
      <c r="H280" s="44">
        <f>VLOOKUP($B280,'Accessories&amp;Sundry'!$A:O,10,0)</f>
        <v>8.4199368000000021</v>
      </c>
      <c r="I280" s="10" t="s">
        <v>364</v>
      </c>
    </row>
    <row r="281" spans="1:9" ht="13" x14ac:dyDescent="0.25">
      <c r="A281" s="43" t="s">
        <v>289</v>
      </c>
      <c r="B281" s="43">
        <v>9707025</v>
      </c>
      <c r="C281" s="14" t="s">
        <v>719</v>
      </c>
      <c r="D281" s="71">
        <v>1</v>
      </c>
      <c r="E281" s="44">
        <f>VLOOKUP($B281,'Accessories&amp;Sundry'!$A:L,7,0)</f>
        <v>5.4525120000000005</v>
      </c>
      <c r="F281" s="44">
        <f>VLOOKUP($B281,'Accessories&amp;Sundry'!$A:M,8,0)</f>
        <v>5.9977632000000014</v>
      </c>
      <c r="G281" s="44">
        <f>VLOOKUP($B281,'Accessories&amp;Sundry'!$A:N,9,0)</f>
        <v>5.4525120000000005</v>
      </c>
      <c r="H281" s="44">
        <f>VLOOKUP($B281,'Accessories&amp;Sundry'!$A:O,10,0)</f>
        <v>5.9977632000000014</v>
      </c>
      <c r="I281" s="10" t="s">
        <v>364</v>
      </c>
    </row>
    <row r="282" spans="1:9" ht="13" x14ac:dyDescent="0.25">
      <c r="A282" s="43" t="s">
        <v>329</v>
      </c>
      <c r="B282" s="43">
        <v>9751006</v>
      </c>
      <c r="C282" s="14" t="s">
        <v>719</v>
      </c>
      <c r="D282" s="71">
        <v>1</v>
      </c>
      <c r="E282" s="44">
        <f>VLOOKUP($B282,'Accessories&amp;Sundry'!$A:L,7,0)</f>
        <v>7.6544880000000006</v>
      </c>
      <c r="F282" s="44">
        <f>VLOOKUP($B282,'Accessories&amp;Sundry'!$A:M,8,0)</f>
        <v>8.4199368000000021</v>
      </c>
      <c r="G282" s="44">
        <f>VLOOKUP($B282,'Accessories&amp;Sundry'!$A:N,9,0)</f>
        <v>7.6544880000000006</v>
      </c>
      <c r="H282" s="44">
        <f>VLOOKUP($B282,'Accessories&amp;Sundry'!$A:O,10,0)</f>
        <v>8.4199368000000021</v>
      </c>
      <c r="I282" s="10" t="s">
        <v>364</v>
      </c>
    </row>
    <row r="283" spans="1:9" ht="13" x14ac:dyDescent="0.25">
      <c r="A283" s="43" t="s">
        <v>330</v>
      </c>
      <c r="B283" s="43">
        <v>9707029</v>
      </c>
      <c r="C283" s="14" t="s">
        <v>719</v>
      </c>
      <c r="D283" s="71">
        <v>1</v>
      </c>
      <c r="E283" s="44">
        <f>VLOOKUP($B283,'Accessories&amp;Sundry'!$A:L,7,0)</f>
        <v>5.4525120000000005</v>
      </c>
      <c r="F283" s="44">
        <f>VLOOKUP($B283,'Accessories&amp;Sundry'!$A:M,8,0)</f>
        <v>5.9977632000000014</v>
      </c>
      <c r="G283" s="44">
        <f>VLOOKUP($B283,'Accessories&amp;Sundry'!$A:N,9,0)</f>
        <v>5.4525120000000005</v>
      </c>
      <c r="H283" s="44">
        <f>VLOOKUP($B283,'Accessories&amp;Sundry'!$A:O,10,0)</f>
        <v>5.9977632000000014</v>
      </c>
      <c r="I283" s="10" t="s">
        <v>364</v>
      </c>
    </row>
    <row r="284" spans="1:9" ht="13" x14ac:dyDescent="0.25">
      <c r="A284" s="43" t="s">
        <v>292</v>
      </c>
      <c r="B284" s="43">
        <v>9206019</v>
      </c>
      <c r="C284" s="14" t="s">
        <v>719</v>
      </c>
      <c r="D284" s="71">
        <v>1</v>
      </c>
      <c r="E284" s="44">
        <f>VLOOKUP($B284,'Accessories&amp;Sundry'!$A:L,7,0)</f>
        <v>7.6544880000000006</v>
      </c>
      <c r="F284" s="44">
        <f>VLOOKUP($B284,'Accessories&amp;Sundry'!$A:M,8,0)</f>
        <v>8.4199368000000021</v>
      </c>
      <c r="G284" s="44">
        <f>VLOOKUP($B284,'Accessories&amp;Sundry'!$A:N,9,0)</f>
        <v>7.6544880000000006</v>
      </c>
      <c r="H284" s="44">
        <f>VLOOKUP($B284,'Accessories&amp;Sundry'!$A:O,10,0)</f>
        <v>8.4199368000000021</v>
      </c>
      <c r="I284" s="10" t="s">
        <v>364</v>
      </c>
    </row>
    <row r="285" spans="1:9" ht="13" x14ac:dyDescent="0.25">
      <c r="A285" s="43" t="s">
        <v>291</v>
      </c>
      <c r="B285" s="43">
        <v>9707026</v>
      </c>
      <c r="C285" s="14" t="s">
        <v>719</v>
      </c>
      <c r="D285" s="71">
        <v>1</v>
      </c>
      <c r="E285" s="44">
        <f>VLOOKUP($B285,'Accessories&amp;Sundry'!$A:L,7,0)</f>
        <v>5.4525120000000005</v>
      </c>
      <c r="F285" s="44">
        <f>VLOOKUP($B285,'Accessories&amp;Sundry'!$A:M,8,0)</f>
        <v>5.9977632000000014</v>
      </c>
      <c r="G285" s="44">
        <f>VLOOKUP($B285,'Accessories&amp;Sundry'!$A:N,9,0)</f>
        <v>5.4525120000000005</v>
      </c>
      <c r="H285" s="44">
        <f>VLOOKUP($B285,'Accessories&amp;Sundry'!$A:O,10,0)</f>
        <v>5.9977632000000014</v>
      </c>
      <c r="I285" s="10" t="s">
        <v>364</v>
      </c>
    </row>
    <row r="286" spans="1:9" ht="13" x14ac:dyDescent="0.25">
      <c r="A286" s="43" t="s">
        <v>234</v>
      </c>
      <c r="B286" s="43">
        <v>9751002</v>
      </c>
      <c r="C286" s="14" t="s">
        <v>719</v>
      </c>
      <c r="D286" s="71">
        <v>1</v>
      </c>
      <c r="E286" s="44">
        <f>VLOOKUP($B286,'Accessories&amp;Sundry'!$A:L,7,0)</f>
        <v>7.6544880000000006</v>
      </c>
      <c r="F286" s="44">
        <f>VLOOKUP($B286,'Accessories&amp;Sundry'!$A:M,8,0)</f>
        <v>8.4199368000000021</v>
      </c>
      <c r="G286" s="44">
        <f>VLOOKUP($B286,'Accessories&amp;Sundry'!$A:N,9,0)</f>
        <v>7.6544880000000006</v>
      </c>
      <c r="H286" s="44">
        <f>VLOOKUP($B286,'Accessories&amp;Sundry'!$A:O,10,0)</f>
        <v>8.4199368000000021</v>
      </c>
      <c r="I286" s="10" t="s">
        <v>364</v>
      </c>
    </row>
    <row r="287" spans="1:9" ht="13" x14ac:dyDescent="0.25">
      <c r="A287" s="43" t="s">
        <v>233</v>
      </c>
      <c r="B287" s="43">
        <v>9707030</v>
      </c>
      <c r="C287" s="14" t="s">
        <v>719</v>
      </c>
      <c r="D287" s="71">
        <v>1</v>
      </c>
      <c r="E287" s="44">
        <f>VLOOKUP($B287,'Accessories&amp;Sundry'!$A:L,7,0)</f>
        <v>5.4525120000000005</v>
      </c>
      <c r="F287" s="44">
        <f>VLOOKUP($B287,'Accessories&amp;Sundry'!$A:M,8,0)</f>
        <v>5.9977632000000014</v>
      </c>
      <c r="G287" s="44">
        <f>VLOOKUP($B287,'Accessories&amp;Sundry'!$A:N,9,0)</f>
        <v>5.4525120000000005</v>
      </c>
      <c r="H287" s="44">
        <f>VLOOKUP($B287,'Accessories&amp;Sundry'!$A:O,10,0)</f>
        <v>5.9977632000000014</v>
      </c>
      <c r="I287" s="10" t="s">
        <v>364</v>
      </c>
    </row>
    <row r="288" spans="1:9" ht="13" x14ac:dyDescent="0.25">
      <c r="A288" s="43" t="s">
        <v>288</v>
      </c>
      <c r="B288" s="43">
        <v>9751013</v>
      </c>
      <c r="C288" s="14" t="s">
        <v>719</v>
      </c>
      <c r="D288" s="71">
        <v>1</v>
      </c>
      <c r="E288" s="44">
        <f>VLOOKUP($B288,'Accessories&amp;Sundry'!$A:L,7,0)</f>
        <v>7.6544880000000006</v>
      </c>
      <c r="F288" s="44">
        <f>VLOOKUP($B288,'Accessories&amp;Sundry'!$A:M,8,0)</f>
        <v>8.4199368000000021</v>
      </c>
      <c r="G288" s="44">
        <f>VLOOKUP($B288,'Accessories&amp;Sundry'!$A:N,9,0)</f>
        <v>7.6544880000000006</v>
      </c>
      <c r="H288" s="44">
        <f>VLOOKUP($B288,'Accessories&amp;Sundry'!$A:O,10,0)</f>
        <v>8.4199368000000021</v>
      </c>
      <c r="I288" s="10" t="s">
        <v>364</v>
      </c>
    </row>
    <row r="289" spans="1:9" ht="13" x14ac:dyDescent="0.25">
      <c r="A289" s="43" t="s">
        <v>287</v>
      </c>
      <c r="B289" s="43">
        <v>9707033</v>
      </c>
      <c r="C289" s="14" t="s">
        <v>719</v>
      </c>
      <c r="D289" s="71">
        <v>1</v>
      </c>
      <c r="E289" s="44">
        <f>VLOOKUP($B289,'Accessories&amp;Sundry'!$A:L,7,0)</f>
        <v>5.4525120000000005</v>
      </c>
      <c r="F289" s="44">
        <f>VLOOKUP($B289,'Accessories&amp;Sundry'!$A:M,8,0)</f>
        <v>5.9977632000000014</v>
      </c>
      <c r="G289" s="44">
        <f>VLOOKUP($B289,'Accessories&amp;Sundry'!$A:N,9,0)</f>
        <v>5.4525120000000005</v>
      </c>
      <c r="H289" s="44">
        <f>VLOOKUP($B289,'Accessories&amp;Sundry'!$A:O,10,0)</f>
        <v>5.9977632000000014</v>
      </c>
      <c r="I289" s="10" t="s">
        <v>364</v>
      </c>
    </row>
    <row r="290" spans="1:9" ht="13" x14ac:dyDescent="0.25">
      <c r="A290" s="43" t="s">
        <v>150</v>
      </c>
      <c r="B290" s="43">
        <v>9751002</v>
      </c>
      <c r="C290" s="14" t="s">
        <v>719</v>
      </c>
      <c r="D290" s="71">
        <v>1</v>
      </c>
      <c r="E290" s="44">
        <f>VLOOKUP($B290,'Accessories&amp;Sundry'!$A:L,7,0)</f>
        <v>7.6544880000000006</v>
      </c>
      <c r="F290" s="44">
        <f>VLOOKUP($B290,'Accessories&amp;Sundry'!$A:M,8,0)</f>
        <v>8.4199368000000021</v>
      </c>
      <c r="G290" s="44">
        <f>VLOOKUP($B290,'Accessories&amp;Sundry'!$A:N,9,0)</f>
        <v>7.6544880000000006</v>
      </c>
      <c r="H290" s="44">
        <f>VLOOKUP($B290,'Accessories&amp;Sundry'!$A:O,10,0)</f>
        <v>8.4199368000000021</v>
      </c>
      <c r="I290" s="10" t="s">
        <v>364</v>
      </c>
    </row>
    <row r="291" spans="1:9" ht="13" x14ac:dyDescent="0.25">
      <c r="A291" s="43" t="s">
        <v>149</v>
      </c>
      <c r="B291" s="43">
        <v>9707030</v>
      </c>
      <c r="C291" s="14" t="s">
        <v>719</v>
      </c>
      <c r="D291" s="71">
        <v>1</v>
      </c>
      <c r="E291" s="44">
        <f>VLOOKUP($B291,'Accessories&amp;Sundry'!$A:L,7,0)</f>
        <v>5.4525120000000005</v>
      </c>
      <c r="F291" s="44">
        <f>VLOOKUP($B291,'Accessories&amp;Sundry'!$A:M,8,0)</f>
        <v>5.9977632000000014</v>
      </c>
      <c r="G291" s="44">
        <f>VLOOKUP($B291,'Accessories&amp;Sundry'!$A:N,9,0)</f>
        <v>5.4525120000000005</v>
      </c>
      <c r="H291" s="44">
        <f>VLOOKUP($B291,'Accessories&amp;Sundry'!$A:O,10,0)</f>
        <v>5.9977632000000014</v>
      </c>
      <c r="I291" s="10" t="s">
        <v>364</v>
      </c>
    </row>
    <row r="292" spans="1:9" ht="13" x14ac:dyDescent="0.25">
      <c r="A292" s="43" t="s">
        <v>151</v>
      </c>
      <c r="B292" s="43">
        <v>9751002</v>
      </c>
      <c r="C292" s="14" t="s">
        <v>719</v>
      </c>
      <c r="D292" s="71">
        <v>1</v>
      </c>
      <c r="E292" s="44">
        <f>VLOOKUP($B292,'Accessories&amp;Sundry'!$A:L,7,0)</f>
        <v>7.6544880000000006</v>
      </c>
      <c r="F292" s="44">
        <f>VLOOKUP($B292,'Accessories&amp;Sundry'!$A:M,8,0)</f>
        <v>8.4199368000000021</v>
      </c>
      <c r="G292" s="44">
        <f>VLOOKUP($B292,'Accessories&amp;Sundry'!$A:N,9,0)</f>
        <v>7.6544880000000006</v>
      </c>
      <c r="H292" s="44">
        <f>VLOOKUP($B292,'Accessories&amp;Sundry'!$A:O,10,0)</f>
        <v>8.4199368000000021</v>
      </c>
      <c r="I292" s="10" t="s">
        <v>364</v>
      </c>
    </row>
    <row r="293" spans="1:9" ht="13" x14ac:dyDescent="0.25">
      <c r="A293" s="43" t="s">
        <v>152</v>
      </c>
      <c r="B293" s="43">
        <v>9707030</v>
      </c>
      <c r="C293" s="14" t="s">
        <v>719</v>
      </c>
      <c r="D293" s="71">
        <v>1</v>
      </c>
      <c r="E293" s="44">
        <f>VLOOKUP($B293,'Accessories&amp;Sundry'!$A:L,7,0)</f>
        <v>5.4525120000000005</v>
      </c>
      <c r="F293" s="44">
        <f>VLOOKUP($B293,'Accessories&amp;Sundry'!$A:M,8,0)</f>
        <v>5.9977632000000014</v>
      </c>
      <c r="G293" s="44">
        <f>VLOOKUP($B293,'Accessories&amp;Sundry'!$A:N,9,0)</f>
        <v>5.4525120000000005</v>
      </c>
      <c r="H293" s="44">
        <f>VLOOKUP($B293,'Accessories&amp;Sundry'!$A:O,10,0)</f>
        <v>5.9977632000000014</v>
      </c>
      <c r="I293" s="10" t="s">
        <v>364</v>
      </c>
    </row>
    <row r="294" spans="1:9" ht="13" x14ac:dyDescent="0.25">
      <c r="A294" s="43" t="s">
        <v>440</v>
      </c>
      <c r="B294" s="43">
        <v>9751002</v>
      </c>
      <c r="C294" s="14" t="s">
        <v>719</v>
      </c>
      <c r="D294" s="71">
        <v>1</v>
      </c>
      <c r="E294" s="44">
        <f>VLOOKUP($B294,'Accessories&amp;Sundry'!$A:L,7,0)</f>
        <v>7.6544880000000006</v>
      </c>
      <c r="F294" s="44">
        <f>VLOOKUP($B294,'Accessories&amp;Sundry'!$A:M,8,0)</f>
        <v>8.4199368000000021</v>
      </c>
      <c r="G294" s="44">
        <f>VLOOKUP($B294,'Accessories&amp;Sundry'!$A:N,9,0)</f>
        <v>7.6544880000000006</v>
      </c>
      <c r="H294" s="44">
        <f>VLOOKUP($B294,'Accessories&amp;Sundry'!$A:O,10,0)</f>
        <v>8.4199368000000021</v>
      </c>
      <c r="I294" s="10" t="s">
        <v>364</v>
      </c>
    </row>
    <row r="295" spans="1:9" ht="13" x14ac:dyDescent="0.25">
      <c r="A295" s="43" t="s">
        <v>441</v>
      </c>
      <c r="B295" s="43">
        <v>9701047</v>
      </c>
      <c r="C295" s="14" t="s">
        <v>719</v>
      </c>
      <c r="D295" s="71">
        <v>1</v>
      </c>
      <c r="E295" s="44">
        <f>VLOOKUP($B295,'Accessories&amp;Sundry'!$A:L,7,0)</f>
        <v>5.4525120000000005</v>
      </c>
      <c r="F295" s="44">
        <f>VLOOKUP($B295,'Accessories&amp;Sundry'!$A:M,8,0)</f>
        <v>5.9977632000000014</v>
      </c>
      <c r="G295" s="44">
        <f>VLOOKUP($B295,'Accessories&amp;Sundry'!$A:N,9,0)</f>
        <v>5.4525120000000005</v>
      </c>
      <c r="H295" s="44">
        <f>VLOOKUP($B295,'Accessories&amp;Sundry'!$A:O,10,0)</f>
        <v>5.9977632000000014</v>
      </c>
      <c r="I295" s="10" t="s">
        <v>364</v>
      </c>
    </row>
    <row r="296" spans="1:9" ht="13" x14ac:dyDescent="0.25">
      <c r="A296" s="43" t="s">
        <v>196</v>
      </c>
      <c r="B296" s="43">
        <v>9751005</v>
      </c>
      <c r="C296" s="14" t="s">
        <v>719</v>
      </c>
      <c r="D296" s="71">
        <v>1</v>
      </c>
      <c r="E296" s="44">
        <f>VLOOKUP($B296,'Accessories&amp;Sundry'!$A:L,7,0)</f>
        <v>7.6544880000000006</v>
      </c>
      <c r="F296" s="44">
        <f>VLOOKUP($B296,'Accessories&amp;Sundry'!$A:M,8,0)</f>
        <v>8.4199368000000021</v>
      </c>
      <c r="G296" s="44">
        <f>VLOOKUP($B296,'Accessories&amp;Sundry'!$A:N,9,0)</f>
        <v>7.6544880000000006</v>
      </c>
      <c r="H296" s="44">
        <f>VLOOKUP($B296,'Accessories&amp;Sundry'!$A:O,10,0)</f>
        <v>8.4199368000000021</v>
      </c>
      <c r="I296" s="10" t="s">
        <v>364</v>
      </c>
    </row>
    <row r="297" spans="1:9" ht="13" x14ac:dyDescent="0.25">
      <c r="A297" s="43" t="s">
        <v>78</v>
      </c>
      <c r="B297" s="43">
        <v>9707034</v>
      </c>
      <c r="C297" s="14" t="s">
        <v>719</v>
      </c>
      <c r="D297" s="71">
        <v>1</v>
      </c>
      <c r="E297" s="44">
        <f>VLOOKUP($B297,'Accessories&amp;Sundry'!$A:L,7,0)</f>
        <v>5.4525120000000005</v>
      </c>
      <c r="F297" s="44">
        <f>VLOOKUP($B297,'Accessories&amp;Sundry'!$A:M,8,0)</f>
        <v>5.9977632000000014</v>
      </c>
      <c r="G297" s="44">
        <f>VLOOKUP($B297,'Accessories&amp;Sundry'!$A:N,9,0)</f>
        <v>5.4525120000000005</v>
      </c>
      <c r="H297" s="44">
        <f>VLOOKUP($B297,'Accessories&amp;Sundry'!$A:O,10,0)</f>
        <v>5.9977632000000014</v>
      </c>
      <c r="I297" s="10" t="s">
        <v>364</v>
      </c>
    </row>
    <row r="298" spans="1:9" ht="13" x14ac:dyDescent="0.25">
      <c r="A298" s="43" t="s">
        <v>43</v>
      </c>
      <c r="B298" s="43">
        <v>9751005</v>
      </c>
      <c r="C298" s="14" t="s">
        <v>719</v>
      </c>
      <c r="D298" s="71">
        <v>1</v>
      </c>
      <c r="E298" s="44">
        <f>VLOOKUP($B298,'Accessories&amp;Sundry'!$A:L,7,0)</f>
        <v>7.6544880000000006</v>
      </c>
      <c r="F298" s="44">
        <f>VLOOKUP($B298,'Accessories&amp;Sundry'!$A:M,8,0)</f>
        <v>8.4199368000000021</v>
      </c>
      <c r="G298" s="44">
        <f>VLOOKUP($B298,'Accessories&amp;Sundry'!$A:N,9,0)</f>
        <v>7.6544880000000006</v>
      </c>
      <c r="H298" s="44">
        <f>VLOOKUP($B298,'Accessories&amp;Sundry'!$A:O,10,0)</f>
        <v>8.4199368000000021</v>
      </c>
      <c r="I298" s="10" t="s">
        <v>364</v>
      </c>
    </row>
    <row r="299" spans="1:9" ht="13" x14ac:dyDescent="0.25">
      <c r="A299" s="43" t="s">
        <v>42</v>
      </c>
      <c r="B299" s="43">
        <v>9128424</v>
      </c>
      <c r="C299" s="14" t="s">
        <v>719</v>
      </c>
      <c r="D299" s="71">
        <v>1</v>
      </c>
      <c r="E299" s="44">
        <f>VLOOKUP($B299,'Accessories&amp;Sundry'!$A:L,7,0)</f>
        <v>5.4525120000000005</v>
      </c>
      <c r="F299" s="44">
        <f>VLOOKUP($B299,'Accessories&amp;Sundry'!$A:M,8,0)</f>
        <v>5.9977632000000014</v>
      </c>
      <c r="G299" s="44">
        <f>VLOOKUP($B299,'Accessories&amp;Sundry'!$A:N,9,0)</f>
        <v>5.4525120000000005</v>
      </c>
      <c r="H299" s="44">
        <f>VLOOKUP($B299,'Accessories&amp;Sundry'!$A:O,10,0)</f>
        <v>5.9977632000000014</v>
      </c>
      <c r="I299" s="10" t="s">
        <v>364</v>
      </c>
    </row>
    <row r="300" spans="1:9" ht="13" x14ac:dyDescent="0.25">
      <c r="A300" s="43" t="s">
        <v>238</v>
      </c>
      <c r="B300" s="43">
        <v>9410303</v>
      </c>
      <c r="C300" s="14" t="s">
        <v>719</v>
      </c>
      <c r="D300" s="71">
        <v>1</v>
      </c>
      <c r="E300" s="44">
        <f>VLOOKUP($B300,'Accessories&amp;Sundry'!$A:L,7,0)</f>
        <v>7.6544880000000006</v>
      </c>
      <c r="F300" s="44">
        <f>VLOOKUP($B300,'Accessories&amp;Sundry'!$A:M,8,0)</f>
        <v>8.4199368000000021</v>
      </c>
      <c r="G300" s="44">
        <f>VLOOKUP($B300,'Accessories&amp;Sundry'!$A:N,9,0)</f>
        <v>7.6544880000000006</v>
      </c>
      <c r="H300" s="44">
        <f>VLOOKUP($B300,'Accessories&amp;Sundry'!$A:O,10,0)</f>
        <v>8.4199368000000021</v>
      </c>
      <c r="I300" s="10" t="s">
        <v>364</v>
      </c>
    </row>
    <row r="301" spans="1:9" ht="13" x14ac:dyDescent="0.25">
      <c r="A301" s="43" t="s">
        <v>237</v>
      </c>
      <c r="B301" s="43">
        <v>9128429</v>
      </c>
      <c r="C301" s="14" t="s">
        <v>719</v>
      </c>
      <c r="D301" s="71">
        <v>1</v>
      </c>
      <c r="E301" s="44">
        <f>VLOOKUP($B301,'Accessories&amp;Sundry'!$A:L,7,0)</f>
        <v>5.4525120000000005</v>
      </c>
      <c r="F301" s="44">
        <f>VLOOKUP($B301,'Accessories&amp;Sundry'!$A:M,8,0)</f>
        <v>5.9977632000000014</v>
      </c>
      <c r="G301" s="44">
        <f>VLOOKUP($B301,'Accessories&amp;Sundry'!$A:N,9,0)</f>
        <v>5.4525120000000005</v>
      </c>
      <c r="H301" s="44">
        <f>VLOOKUP($B301,'Accessories&amp;Sundry'!$A:O,10,0)</f>
        <v>5.9977632000000014</v>
      </c>
      <c r="I301" s="10" t="s">
        <v>364</v>
      </c>
    </row>
    <row r="302" spans="1:9" ht="13" x14ac:dyDescent="0.25">
      <c r="A302" s="43" t="s">
        <v>390</v>
      </c>
      <c r="B302" s="43">
        <v>9761011</v>
      </c>
      <c r="C302" s="14" t="s">
        <v>719</v>
      </c>
      <c r="D302" s="71">
        <v>1</v>
      </c>
      <c r="E302" s="44">
        <f>VLOOKUP($B302,'Accessories&amp;Sundry'!$A:L,7,0)</f>
        <v>11.953584000000001</v>
      </c>
      <c r="F302" s="44">
        <f>VLOOKUP($B302,'Accessories&amp;Sundry'!$A:M,8,0)</f>
        <v>13.148942400000003</v>
      </c>
      <c r="G302" s="44">
        <f>VLOOKUP($B302,'Accessories&amp;Sundry'!$A:N,9,0)</f>
        <v>11.953584000000001</v>
      </c>
      <c r="H302" s="44">
        <f>VLOOKUP($B302,'Accessories&amp;Sundry'!$A:O,10,0)</f>
        <v>13.148942400000003</v>
      </c>
      <c r="I302" s="10" t="s">
        <v>364</v>
      </c>
    </row>
    <row r="303" spans="1:9" ht="13" x14ac:dyDescent="0.25">
      <c r="A303" s="43" t="s">
        <v>291</v>
      </c>
      <c r="B303" s="43">
        <v>9707026</v>
      </c>
      <c r="C303" s="14" t="s">
        <v>719</v>
      </c>
      <c r="D303" s="71">
        <v>1</v>
      </c>
      <c r="E303" s="44">
        <f>VLOOKUP($B303,'Accessories&amp;Sundry'!$A:L,7,0)</f>
        <v>5.4525120000000005</v>
      </c>
      <c r="F303" s="44">
        <f>VLOOKUP($B303,'Accessories&amp;Sundry'!$A:M,8,0)</f>
        <v>5.9977632000000014</v>
      </c>
      <c r="G303" s="44">
        <f>VLOOKUP($B303,'Accessories&amp;Sundry'!$A:N,9,0)</f>
        <v>5.4525120000000005</v>
      </c>
      <c r="H303" s="44">
        <f>VLOOKUP($B303,'Accessories&amp;Sundry'!$A:O,10,0)</f>
        <v>5.9977632000000014</v>
      </c>
      <c r="I303" s="10" t="s">
        <v>364</v>
      </c>
    </row>
    <row r="304" spans="1:9" ht="13" x14ac:dyDescent="0.25">
      <c r="A304" s="43" t="s">
        <v>391</v>
      </c>
      <c r="B304" s="43">
        <v>9277167</v>
      </c>
      <c r="C304" s="14" t="s">
        <v>719</v>
      </c>
      <c r="D304" s="71">
        <v>1</v>
      </c>
      <c r="E304" s="44">
        <f>VLOOKUP($B304,'Accessories&amp;Sundry'!$A:L,7,0)</f>
        <v>17.406096000000002</v>
      </c>
      <c r="F304" s="44">
        <f>VLOOKUP($B304,'Accessories&amp;Sundry'!$A:M,8,0)</f>
        <v>19.146705600000004</v>
      </c>
      <c r="G304" s="44">
        <f>VLOOKUP($B304,'Accessories&amp;Sundry'!$A:N,9,0)</f>
        <v>17.406096000000002</v>
      </c>
      <c r="H304" s="44">
        <f>VLOOKUP($B304,'Accessories&amp;Sundry'!$A:O,10,0)</f>
        <v>19.146705600000004</v>
      </c>
      <c r="I304" s="10" t="s">
        <v>364</v>
      </c>
    </row>
    <row r="305" spans="1:9" ht="13" x14ac:dyDescent="0.25">
      <c r="A305" s="43" t="s">
        <v>39</v>
      </c>
      <c r="B305" s="43">
        <v>9761002</v>
      </c>
      <c r="C305" s="14" t="s">
        <v>719</v>
      </c>
      <c r="D305" s="71">
        <v>1</v>
      </c>
      <c r="E305" s="44">
        <f>VLOOKUP($B305,'Accessories&amp;Sundry'!$A:L,7,0)</f>
        <v>7.6544880000000006</v>
      </c>
      <c r="F305" s="44">
        <f>VLOOKUP($B305,'Accessories&amp;Sundry'!$A:M,8,0)</f>
        <v>8.4199368000000021</v>
      </c>
      <c r="G305" s="44">
        <f>VLOOKUP($B305,'Accessories&amp;Sundry'!$A:N,9,0)</f>
        <v>7.6544880000000006</v>
      </c>
      <c r="H305" s="44">
        <f>VLOOKUP($B305,'Accessories&amp;Sundry'!$A:O,10,0)</f>
        <v>8.4199368000000021</v>
      </c>
      <c r="I305" s="10" t="s">
        <v>364</v>
      </c>
    </row>
    <row r="306" spans="1:9" ht="13" x14ac:dyDescent="0.25">
      <c r="A306" s="43" t="s">
        <v>389</v>
      </c>
      <c r="B306" s="43">
        <v>9705340</v>
      </c>
      <c r="C306" s="14" t="s">
        <v>719</v>
      </c>
      <c r="D306" s="71">
        <v>1</v>
      </c>
      <c r="E306" s="44">
        <f>VLOOKUP($B306,'Accessories&amp;Sundry'!$A:L,7,0)</f>
        <v>5.4525120000000005</v>
      </c>
      <c r="F306" s="44">
        <f>VLOOKUP($B306,'Accessories&amp;Sundry'!$A:M,8,0)</f>
        <v>5.9977632000000014</v>
      </c>
      <c r="G306" s="44">
        <f>VLOOKUP($B306,'Accessories&amp;Sundry'!$A:N,9,0)</f>
        <v>5.4525120000000005</v>
      </c>
      <c r="H306" s="44">
        <f>VLOOKUP($B306,'Accessories&amp;Sundry'!$A:O,10,0)</f>
        <v>5.9977632000000014</v>
      </c>
      <c r="I306" s="10" t="s">
        <v>364</v>
      </c>
    </row>
    <row r="307" spans="1:9" ht="13" x14ac:dyDescent="0.25">
      <c r="A307" s="43" t="s">
        <v>79</v>
      </c>
      <c r="B307" s="43">
        <v>9707027</v>
      </c>
      <c r="C307" s="14" t="s">
        <v>719</v>
      </c>
      <c r="D307" s="71">
        <v>1</v>
      </c>
      <c r="E307" s="44">
        <f>VLOOKUP($B307,'Accessories&amp;Sundry'!$A:L,7,0)</f>
        <v>5.4525120000000005</v>
      </c>
      <c r="F307" s="44">
        <f>VLOOKUP($B307,'Accessories&amp;Sundry'!$A:M,8,0)</f>
        <v>5.9977632000000014</v>
      </c>
      <c r="G307" s="44">
        <f>VLOOKUP($B307,'Accessories&amp;Sundry'!$A:N,9,0)</f>
        <v>5.4525120000000005</v>
      </c>
      <c r="H307" s="44">
        <f>VLOOKUP($B307,'Accessories&amp;Sundry'!$A:O,10,0)</f>
        <v>5.9977632000000014</v>
      </c>
      <c r="I307" s="10" t="s">
        <v>364</v>
      </c>
    </row>
    <row r="308" spans="1:9" ht="13" x14ac:dyDescent="0.25">
      <c r="A308" s="43" t="s">
        <v>199</v>
      </c>
      <c r="B308" s="43">
        <v>9761001</v>
      </c>
      <c r="C308" s="14" t="s">
        <v>719</v>
      </c>
      <c r="D308" s="71">
        <v>1</v>
      </c>
      <c r="E308" s="44">
        <f>VLOOKUP($B308,'Accessories&amp;Sundry'!$A:L,7,0)</f>
        <v>9.8564640000000008</v>
      </c>
      <c r="F308" s="44">
        <f>VLOOKUP($B308,'Accessories&amp;Sundry'!$A:M,8,0)</f>
        <v>10.842110400000001</v>
      </c>
      <c r="G308" s="44">
        <f>VLOOKUP($B308,'Accessories&amp;Sundry'!$A:N,9,0)</f>
        <v>9.8564640000000008</v>
      </c>
      <c r="H308" s="44">
        <f>VLOOKUP($B308,'Accessories&amp;Sundry'!$A:O,10,0)</f>
        <v>10.842110400000001</v>
      </c>
      <c r="I308" s="10" t="s">
        <v>364</v>
      </c>
    </row>
    <row r="309" spans="1:9" ht="13" x14ac:dyDescent="0.25">
      <c r="A309" s="43" t="s">
        <v>218</v>
      </c>
      <c r="B309" s="43">
        <v>9761003</v>
      </c>
      <c r="C309" s="14" t="s">
        <v>719</v>
      </c>
      <c r="D309" s="71">
        <v>1</v>
      </c>
      <c r="E309" s="44">
        <f>VLOOKUP($B309,'Accessories&amp;Sundry'!$A:L,7,0)</f>
        <v>10.171031999999999</v>
      </c>
      <c r="F309" s="44">
        <f>VLOOKUP($B309,'Accessories&amp;Sundry'!$A:M,8,0)</f>
        <v>11.1881352</v>
      </c>
      <c r="G309" s="44">
        <f>VLOOKUP($B309,'Accessories&amp;Sundry'!$A:N,9,0)</f>
        <v>10.171031999999999</v>
      </c>
      <c r="H309" s="44">
        <f>VLOOKUP($B309,'Accessories&amp;Sundry'!$A:O,10,0)</f>
        <v>11.1881352</v>
      </c>
      <c r="I309" s="10" t="s">
        <v>364</v>
      </c>
    </row>
    <row r="310" spans="1:9" ht="13" x14ac:dyDescent="0.25">
      <c r="A310" s="43" t="s">
        <v>331</v>
      </c>
      <c r="B310" s="43">
        <v>9707035</v>
      </c>
      <c r="C310" s="14" t="s">
        <v>719</v>
      </c>
      <c r="D310" s="71">
        <v>1</v>
      </c>
      <c r="E310" s="44">
        <f>VLOOKUP($B310,'Accessories&amp;Sundry'!$A:L,7,0)</f>
        <v>5.4525120000000005</v>
      </c>
      <c r="F310" s="44">
        <f>VLOOKUP($B310,'Accessories&amp;Sundry'!$A:M,8,0)</f>
        <v>5.9977632000000014</v>
      </c>
      <c r="G310" s="44">
        <f>VLOOKUP($B310,'Accessories&amp;Sundry'!$A:N,9,0)</f>
        <v>5.4525120000000005</v>
      </c>
      <c r="H310" s="44">
        <f>VLOOKUP($B310,'Accessories&amp;Sundry'!$A:O,10,0)</f>
        <v>5.9977632000000014</v>
      </c>
      <c r="I310" s="10" t="s">
        <v>364</v>
      </c>
    </row>
    <row r="311" spans="1:9" ht="13" x14ac:dyDescent="0.25">
      <c r="A311" s="43" t="s">
        <v>435</v>
      </c>
      <c r="B311" s="43">
        <v>9910004</v>
      </c>
      <c r="C311" s="14" t="s">
        <v>719</v>
      </c>
      <c r="D311" s="71">
        <v>1</v>
      </c>
      <c r="E311" s="44">
        <f>VLOOKUP($B311,'Accessories&amp;Sundry'!$A:L,7,0)</f>
        <v>4.4039520000000003</v>
      </c>
      <c r="F311" s="44">
        <f>VLOOKUP($B311,'Accessories&amp;Sundry'!$A:M,8,0)</f>
        <v>4.8443472000000005</v>
      </c>
      <c r="G311" s="44">
        <f>VLOOKUP($B311,'Accessories&amp;Sundry'!$A:N,9,0)</f>
        <v>4.4039520000000003</v>
      </c>
      <c r="H311" s="44">
        <f>VLOOKUP($B311,'Accessories&amp;Sundry'!$A:O,10,0)</f>
        <v>4.8443472000000005</v>
      </c>
      <c r="I311" s="10" t="s">
        <v>364</v>
      </c>
    </row>
    <row r="312" spans="1:9" ht="13" x14ac:dyDescent="0.25">
      <c r="A312" s="43" t="s">
        <v>292</v>
      </c>
      <c r="B312" s="43">
        <v>9206019</v>
      </c>
      <c r="C312" s="14" t="s">
        <v>719</v>
      </c>
      <c r="D312" s="71">
        <v>1</v>
      </c>
      <c r="E312" s="44">
        <f>VLOOKUP($B312,'Accessories&amp;Sundry'!$A:L,7,0)</f>
        <v>7.6544880000000006</v>
      </c>
      <c r="F312" s="44">
        <f>VLOOKUP($B312,'Accessories&amp;Sundry'!$A:M,8,0)</f>
        <v>8.4199368000000021</v>
      </c>
      <c r="G312" s="44">
        <f>VLOOKUP($B312,'Accessories&amp;Sundry'!$A:N,9,0)</f>
        <v>7.6544880000000006</v>
      </c>
      <c r="H312" s="44">
        <f>VLOOKUP($B312,'Accessories&amp;Sundry'!$A:O,10,0)</f>
        <v>8.4199368000000021</v>
      </c>
      <c r="I312" s="10" t="s">
        <v>364</v>
      </c>
    </row>
    <row r="313" spans="1:9" ht="13" x14ac:dyDescent="0.25">
      <c r="A313" s="43" t="s">
        <v>236</v>
      </c>
      <c r="B313" s="43">
        <v>9761011</v>
      </c>
      <c r="C313" s="14" t="s">
        <v>720</v>
      </c>
      <c r="D313" s="71">
        <v>1</v>
      </c>
      <c r="E313" s="44">
        <f>VLOOKUP($B313,'Accessories&amp;Sundry'!$A:L,7,0)</f>
        <v>11.953584000000001</v>
      </c>
      <c r="F313" s="44">
        <f>VLOOKUP($B313,'Accessories&amp;Sundry'!$A:M,8,0)</f>
        <v>13.148942400000003</v>
      </c>
      <c r="G313" s="44">
        <f>VLOOKUP($B313,'Accessories&amp;Sundry'!$A:N,9,0)</f>
        <v>11.953584000000001</v>
      </c>
      <c r="H313" s="44">
        <f>VLOOKUP($B313,'Accessories&amp;Sundry'!$A:O,10,0)</f>
        <v>13.148942400000003</v>
      </c>
      <c r="I313" s="10" t="s">
        <v>364</v>
      </c>
    </row>
    <row r="314" spans="1:9" ht="13" x14ac:dyDescent="0.25">
      <c r="A314" s="43" t="s">
        <v>235</v>
      </c>
      <c r="B314" s="43">
        <v>9277167</v>
      </c>
      <c r="C314" s="14" t="s">
        <v>720</v>
      </c>
      <c r="D314" s="71">
        <v>1</v>
      </c>
      <c r="E314" s="44">
        <f>VLOOKUP($B314,'Accessories&amp;Sundry'!$A:L,7,0)</f>
        <v>17.406096000000002</v>
      </c>
      <c r="F314" s="44">
        <f>VLOOKUP($B314,'Accessories&amp;Sundry'!$A:M,8,0)</f>
        <v>19.146705600000004</v>
      </c>
      <c r="G314" s="44">
        <f>VLOOKUP($B314,'Accessories&amp;Sundry'!$A:N,9,0)</f>
        <v>17.406096000000002</v>
      </c>
      <c r="H314" s="44">
        <f>VLOOKUP($B314,'Accessories&amp;Sundry'!$A:O,10,0)</f>
        <v>19.146705600000004</v>
      </c>
      <c r="I314" s="10" t="s">
        <v>364</v>
      </c>
    </row>
    <row r="315" spans="1:9" ht="13" x14ac:dyDescent="0.25">
      <c r="A315" s="43" t="s">
        <v>39</v>
      </c>
      <c r="B315" s="43">
        <v>9761002</v>
      </c>
      <c r="C315" s="14" t="s">
        <v>719</v>
      </c>
      <c r="D315" s="71">
        <v>1</v>
      </c>
      <c r="E315" s="44">
        <f>VLOOKUP($B315,'Accessories&amp;Sundry'!$A:L,7,0)</f>
        <v>7.6544880000000006</v>
      </c>
      <c r="F315" s="44">
        <f>VLOOKUP($B315,'Accessories&amp;Sundry'!$A:M,8,0)</f>
        <v>8.4199368000000021</v>
      </c>
      <c r="G315" s="44">
        <f>VLOOKUP($B315,'Accessories&amp;Sundry'!$A:N,9,0)</f>
        <v>7.6544880000000006</v>
      </c>
      <c r="H315" s="44">
        <f>VLOOKUP($B315,'Accessories&amp;Sundry'!$A:O,10,0)</f>
        <v>8.4199368000000021</v>
      </c>
      <c r="I315" s="10" t="s">
        <v>364</v>
      </c>
    </row>
    <row r="316" spans="1:9" ht="13" x14ac:dyDescent="0.25">
      <c r="A316" s="43" t="s">
        <v>41</v>
      </c>
      <c r="B316" s="43">
        <v>9606133</v>
      </c>
      <c r="C316" s="14" t="s">
        <v>720</v>
      </c>
      <c r="D316" s="71">
        <v>1</v>
      </c>
      <c r="E316" s="44">
        <f>VLOOKUP($B316,'Accessories&amp;Sundry'!$A:L,7,0)</f>
        <v>33.658776000000003</v>
      </c>
      <c r="F316" s="44">
        <f>VLOOKUP($B316,'Accessories&amp;Sundry'!$A:M,8,0)</f>
        <v>37.024653600000008</v>
      </c>
      <c r="G316" s="44">
        <f>VLOOKUP($B316,'Accessories&amp;Sundry'!$A:N,9,0)</f>
        <v>33.658776000000003</v>
      </c>
      <c r="H316" s="44">
        <f>VLOOKUP($B316,'Accessories&amp;Sundry'!$A:O,10,0)</f>
        <v>37.024653600000008</v>
      </c>
      <c r="I316" s="10" t="s">
        <v>364</v>
      </c>
    </row>
    <row r="317" spans="1:9" ht="13" x14ac:dyDescent="0.25">
      <c r="A317" s="43" t="s">
        <v>40</v>
      </c>
      <c r="B317" s="43">
        <v>9705340</v>
      </c>
      <c r="C317" s="14" t="s">
        <v>720</v>
      </c>
      <c r="D317" s="71">
        <v>1</v>
      </c>
      <c r="E317" s="44">
        <f>VLOOKUP($B317,'Accessories&amp;Sundry'!$A:L,7,0)</f>
        <v>5.4525120000000005</v>
      </c>
      <c r="F317" s="44">
        <f>VLOOKUP($B317,'Accessories&amp;Sundry'!$A:M,8,0)</f>
        <v>5.9977632000000014</v>
      </c>
      <c r="G317" s="44">
        <f>VLOOKUP($B317,'Accessories&amp;Sundry'!$A:N,9,0)</f>
        <v>5.4525120000000005</v>
      </c>
      <c r="H317" s="44">
        <f>VLOOKUP($B317,'Accessories&amp;Sundry'!$A:O,10,0)</f>
        <v>5.9977632000000014</v>
      </c>
      <c r="I317" s="10" t="s">
        <v>364</v>
      </c>
    </row>
    <row r="318" spans="1:9" ht="13" x14ac:dyDescent="0.25">
      <c r="A318" s="43" t="s">
        <v>215</v>
      </c>
      <c r="B318" s="43">
        <v>9761005</v>
      </c>
      <c r="C318" s="14" t="s">
        <v>720</v>
      </c>
      <c r="D318" s="71">
        <v>1</v>
      </c>
      <c r="E318" s="44">
        <f>VLOOKUP($B318,'Accessories&amp;Sundry'!$A:L,7,0)</f>
        <v>16.357536</v>
      </c>
      <c r="F318" s="44">
        <f>VLOOKUP($B318,'Accessories&amp;Sundry'!$A:M,8,0)</f>
        <v>17.993289600000001</v>
      </c>
      <c r="G318" s="44">
        <f>VLOOKUP($B318,'Accessories&amp;Sundry'!$A:N,9,0)</f>
        <v>16.357536</v>
      </c>
      <c r="H318" s="44">
        <f>VLOOKUP($B318,'Accessories&amp;Sundry'!$A:O,10,0)</f>
        <v>17.993289600000001</v>
      </c>
      <c r="I318" s="10" t="s">
        <v>364</v>
      </c>
    </row>
    <row r="319" spans="1:9" ht="13" x14ac:dyDescent="0.25">
      <c r="A319" s="43" t="s">
        <v>265</v>
      </c>
      <c r="B319" s="43">
        <v>9701051</v>
      </c>
      <c r="C319" s="14" t="s">
        <v>720</v>
      </c>
      <c r="D319" s="71">
        <v>1</v>
      </c>
      <c r="E319" s="44">
        <f>VLOOKUP($B319,'Accessories&amp;Sundry'!$A:L,7,0)</f>
        <v>7.6544880000000006</v>
      </c>
      <c r="F319" s="44">
        <f>VLOOKUP($B319,'Accessories&amp;Sundry'!$A:M,8,0)</f>
        <v>8.4199368000000021</v>
      </c>
      <c r="G319" s="44">
        <f>VLOOKUP($B319,'Accessories&amp;Sundry'!$A:N,9,0)</f>
        <v>7.6544880000000006</v>
      </c>
      <c r="H319" s="44">
        <f>VLOOKUP($B319,'Accessories&amp;Sundry'!$A:O,10,0)</f>
        <v>8.4199368000000021</v>
      </c>
      <c r="I319" s="10" t="s">
        <v>364</v>
      </c>
    </row>
    <row r="320" spans="1:9" ht="13" x14ac:dyDescent="0.25">
      <c r="A320" s="43" t="s">
        <v>338</v>
      </c>
      <c r="B320" s="43">
        <v>9912030</v>
      </c>
      <c r="C320" s="14" t="s">
        <v>720</v>
      </c>
      <c r="D320" s="71">
        <v>1</v>
      </c>
      <c r="E320" s="44">
        <f>VLOOKUP($B320,'Accessories&amp;Sundry'!$A:L,7,0)</f>
        <v>15.204120000000001</v>
      </c>
      <c r="F320" s="44">
        <f>VLOOKUP($B320,'Accessories&amp;Sundry'!$A:M,8,0)</f>
        <v>16.724532000000004</v>
      </c>
      <c r="G320" s="44">
        <f>VLOOKUP($B320,'Accessories&amp;Sundry'!$A:N,9,0)</f>
        <v>15.204120000000001</v>
      </c>
      <c r="H320" s="44">
        <f>VLOOKUP($B320,'Accessories&amp;Sundry'!$A:O,10,0)</f>
        <v>16.724532000000004</v>
      </c>
      <c r="I320" s="10" t="s">
        <v>364</v>
      </c>
    </row>
    <row r="321" spans="1:9" ht="13" x14ac:dyDescent="0.25">
      <c r="A321" s="43" t="s">
        <v>200</v>
      </c>
      <c r="B321" s="43">
        <v>9705341</v>
      </c>
      <c r="C321" s="14" t="s">
        <v>720</v>
      </c>
      <c r="D321" s="71">
        <v>1</v>
      </c>
      <c r="E321" s="44">
        <f>VLOOKUP($B321,'Accessories&amp;Sundry'!$A:L,7,0)</f>
        <v>7.6544880000000006</v>
      </c>
      <c r="F321" s="44">
        <f>VLOOKUP($B321,'Accessories&amp;Sundry'!$A:M,8,0)</f>
        <v>8.4199368000000021</v>
      </c>
      <c r="G321" s="44">
        <f>VLOOKUP($B321,'Accessories&amp;Sundry'!$A:N,9,0)</f>
        <v>7.6544880000000006</v>
      </c>
      <c r="H321" s="44">
        <f>VLOOKUP($B321,'Accessories&amp;Sundry'!$A:O,10,0)</f>
        <v>8.4199368000000021</v>
      </c>
      <c r="I321" s="10" t="s">
        <v>364</v>
      </c>
    </row>
    <row r="322" spans="1:9" ht="13" x14ac:dyDescent="0.25">
      <c r="A322" s="43" t="s">
        <v>199</v>
      </c>
      <c r="B322" s="43">
        <v>9761001</v>
      </c>
      <c r="C322" s="14" t="s">
        <v>719</v>
      </c>
      <c r="D322" s="71">
        <v>1</v>
      </c>
      <c r="E322" s="44">
        <f>VLOOKUP($B322,'Accessories&amp;Sundry'!$A:L,7,0)</f>
        <v>9.8564640000000008</v>
      </c>
      <c r="F322" s="44">
        <f>VLOOKUP($B322,'Accessories&amp;Sundry'!$A:M,8,0)</f>
        <v>10.842110400000001</v>
      </c>
      <c r="G322" s="44">
        <f>VLOOKUP($B322,'Accessories&amp;Sundry'!$A:N,9,0)</f>
        <v>9.8564640000000008</v>
      </c>
      <c r="H322" s="44">
        <f>VLOOKUP($B322,'Accessories&amp;Sundry'!$A:O,10,0)</f>
        <v>10.842110400000001</v>
      </c>
      <c r="I322" s="10" t="s">
        <v>364</v>
      </c>
    </row>
    <row r="323" spans="1:9" ht="13" x14ac:dyDescent="0.25">
      <c r="A323" s="43" t="s">
        <v>218</v>
      </c>
      <c r="B323" s="43">
        <v>9761003</v>
      </c>
      <c r="C323" s="14" t="s">
        <v>719</v>
      </c>
      <c r="D323" s="71">
        <v>1</v>
      </c>
      <c r="E323" s="44">
        <f>VLOOKUP($B323,'Accessories&amp;Sundry'!$A:L,7,0)</f>
        <v>10.171031999999999</v>
      </c>
      <c r="F323" s="44">
        <f>VLOOKUP($B323,'Accessories&amp;Sundry'!$A:M,8,0)</f>
        <v>11.1881352</v>
      </c>
      <c r="G323" s="44">
        <f>VLOOKUP($B323,'Accessories&amp;Sundry'!$A:N,9,0)</f>
        <v>10.171031999999999</v>
      </c>
      <c r="H323" s="44">
        <f>VLOOKUP($B323,'Accessories&amp;Sundry'!$A:O,10,0)</f>
        <v>11.1881352</v>
      </c>
      <c r="I323" s="10" t="s">
        <v>364</v>
      </c>
    </row>
    <row r="324" spans="1:9" ht="13" x14ac:dyDescent="0.25">
      <c r="A324" s="43" t="s">
        <v>217</v>
      </c>
      <c r="B324" s="43">
        <v>9707641</v>
      </c>
      <c r="C324" s="14" t="s">
        <v>720</v>
      </c>
      <c r="D324" s="71">
        <v>1</v>
      </c>
      <c r="E324" s="44">
        <f>VLOOKUP($B324,'Accessories&amp;Sundry'!$A:L,7,0)</f>
        <v>5.4525120000000005</v>
      </c>
      <c r="F324" s="44">
        <f>VLOOKUP($B324,'Accessories&amp;Sundry'!$A:M,8,0)</f>
        <v>5.9977632000000014</v>
      </c>
      <c r="G324" s="44">
        <f>VLOOKUP($B324,'Accessories&amp;Sundry'!$A:N,9,0)</f>
        <v>5.4525120000000005</v>
      </c>
      <c r="H324" s="44">
        <f>VLOOKUP($B324,'Accessories&amp;Sundry'!$A:O,10,0)</f>
        <v>5.9977632000000014</v>
      </c>
      <c r="I324" s="10" t="s">
        <v>364</v>
      </c>
    </row>
    <row r="325" spans="1:9" ht="13" x14ac:dyDescent="0.25">
      <c r="A325" s="43" t="s">
        <v>216</v>
      </c>
      <c r="B325" s="43">
        <v>9420300</v>
      </c>
      <c r="C325" s="14" t="s">
        <v>720</v>
      </c>
      <c r="D325" s="71">
        <v>1</v>
      </c>
      <c r="E325" s="44">
        <f>VLOOKUP($B325,'Accessories&amp;Sundry'!$A:L,7,0)</f>
        <v>18.454656</v>
      </c>
      <c r="F325" s="44">
        <f>VLOOKUP($B325,'Accessories&amp;Sundry'!$A:M,8,0)</f>
        <v>20.300121600000001</v>
      </c>
      <c r="G325" s="44">
        <f>VLOOKUP($B325,'Accessories&amp;Sundry'!$A:N,9,0)</f>
        <v>18.454656</v>
      </c>
      <c r="H325" s="44">
        <f>VLOOKUP($B325,'Accessories&amp;Sundry'!$A:O,10,0)</f>
        <v>20.300121600000001</v>
      </c>
      <c r="I325" s="10" t="s">
        <v>364</v>
      </c>
    </row>
    <row r="326" spans="1:9" ht="13" x14ac:dyDescent="0.25">
      <c r="A326" s="43" t="s">
        <v>123</v>
      </c>
      <c r="B326" s="43">
        <v>9690085</v>
      </c>
      <c r="C326" s="14" t="s">
        <v>720</v>
      </c>
      <c r="D326" s="71">
        <v>1</v>
      </c>
      <c r="E326" s="44">
        <f>VLOOKUP($B326,'Accessories&amp;Sundry'!$A:L,7,0)</f>
        <v>7.6544880000000006</v>
      </c>
      <c r="F326" s="44">
        <f>VLOOKUP($B326,'Accessories&amp;Sundry'!$A:M,8,0)</f>
        <v>8.4199368000000021</v>
      </c>
      <c r="G326" s="44">
        <f>VLOOKUP($B326,'Accessories&amp;Sundry'!$A:N,9,0)</f>
        <v>7.6544880000000006</v>
      </c>
      <c r="H326" s="44">
        <f>VLOOKUP($B326,'Accessories&amp;Sundry'!$A:O,10,0)</f>
        <v>8.4199368000000021</v>
      </c>
      <c r="I326" s="10" t="s">
        <v>364</v>
      </c>
    </row>
    <row r="327" spans="1:9" ht="13" x14ac:dyDescent="0.25">
      <c r="A327" s="43" t="s">
        <v>274</v>
      </c>
      <c r="B327" s="43">
        <v>9420304</v>
      </c>
      <c r="C327" s="14" t="s">
        <v>720</v>
      </c>
      <c r="D327" s="71">
        <v>1</v>
      </c>
      <c r="E327" s="44">
        <f>VLOOKUP($B327,'Accessories&amp;Sundry'!$A:L,7,0)</f>
        <v>70.568088000000003</v>
      </c>
      <c r="F327" s="44">
        <f>VLOOKUP($B327,'Accessories&amp;Sundry'!$A:M,8,0)</f>
        <v>77.624896800000016</v>
      </c>
      <c r="G327" s="44">
        <f>VLOOKUP($B327,'Accessories&amp;Sundry'!$A:N,9,0)</f>
        <v>70.568088000000003</v>
      </c>
      <c r="H327" s="44">
        <f>VLOOKUP($B327,'Accessories&amp;Sundry'!$A:O,10,0)</f>
        <v>77.624896800000016</v>
      </c>
      <c r="I327" s="10" t="s">
        <v>364</v>
      </c>
    </row>
    <row r="328" spans="1:9" ht="13" x14ac:dyDescent="0.25">
      <c r="A328" s="43" t="s">
        <v>273</v>
      </c>
      <c r="B328" s="43">
        <v>9420370</v>
      </c>
      <c r="C328" s="14" t="s">
        <v>720</v>
      </c>
      <c r="D328" s="71">
        <v>1</v>
      </c>
      <c r="E328" s="44">
        <f>VLOOKUP($B328,'Accessories&amp;Sundry'!$A:L,7,0)</f>
        <v>18.454656</v>
      </c>
      <c r="F328" s="44">
        <f>VLOOKUP($B328,'Accessories&amp;Sundry'!$A:M,8,0)</f>
        <v>20.300121600000001</v>
      </c>
      <c r="G328" s="44">
        <f>VLOOKUP($B328,'Accessories&amp;Sundry'!$A:N,9,0)</f>
        <v>18.454656</v>
      </c>
      <c r="H328" s="44">
        <f>VLOOKUP($B328,'Accessories&amp;Sundry'!$A:O,10,0)</f>
        <v>20.300121600000001</v>
      </c>
      <c r="I328" s="10" t="s">
        <v>364</v>
      </c>
    </row>
    <row r="329" spans="1:9" ht="13" x14ac:dyDescent="0.25">
      <c r="A329" s="43" t="s">
        <v>250</v>
      </c>
      <c r="B329" s="43">
        <v>9500683</v>
      </c>
      <c r="C329" s="14" t="s">
        <v>721</v>
      </c>
      <c r="D329" s="71">
        <v>1</v>
      </c>
      <c r="E329" s="44">
        <f>VLOOKUP($B329,'Accessories&amp;Sundry'!$A:L,7,0)</f>
        <v>27.157703999999999</v>
      </c>
      <c r="F329" s="44">
        <f>VLOOKUP($B329,'Accessories&amp;Sundry'!$A:M,8,0)</f>
        <v>29.873474400000003</v>
      </c>
      <c r="G329" s="44">
        <f>VLOOKUP($B329,'Accessories&amp;Sundry'!$A:N,9,0)</f>
        <v>27.157703999999999</v>
      </c>
      <c r="H329" s="44">
        <f>VLOOKUP($B329,'Accessories&amp;Sundry'!$A:O,10,0)</f>
        <v>29.873474400000003</v>
      </c>
      <c r="I329" s="10" t="s">
        <v>364</v>
      </c>
    </row>
    <row r="330" spans="1:9" ht="13" x14ac:dyDescent="0.25">
      <c r="A330" s="43" t="s">
        <v>45</v>
      </c>
      <c r="B330" s="43">
        <v>9147334</v>
      </c>
      <c r="C330" s="14" t="s">
        <v>721</v>
      </c>
      <c r="D330" s="71">
        <v>1</v>
      </c>
      <c r="E330" s="44">
        <f>VLOOKUP($B330,'Accessories&amp;Sundry'!$A:L,7,0)</f>
        <v>10.905024000000001</v>
      </c>
      <c r="F330" s="44">
        <f>VLOOKUP($B330,'Accessories&amp;Sundry'!$A:M,8,0)</f>
        <v>11.995526400000003</v>
      </c>
      <c r="G330" s="44">
        <f>VLOOKUP($B330,'Accessories&amp;Sundry'!$A:N,9,0)</f>
        <v>10.905024000000001</v>
      </c>
      <c r="H330" s="44">
        <f>VLOOKUP($B330,'Accessories&amp;Sundry'!$A:O,10,0)</f>
        <v>11.995526400000003</v>
      </c>
      <c r="I330" s="10" t="s">
        <v>364</v>
      </c>
    </row>
    <row r="331" spans="1:9" ht="13" x14ac:dyDescent="0.25">
      <c r="A331" s="43" t="s">
        <v>182</v>
      </c>
      <c r="B331" s="43">
        <v>9410665</v>
      </c>
      <c r="C331" s="14" t="s">
        <v>721</v>
      </c>
      <c r="D331" s="71">
        <v>1</v>
      </c>
      <c r="E331" s="44">
        <f>VLOOKUP($B331,'Accessories&amp;Sundry'!$A:L,7,0)</f>
        <v>26.109144000000001</v>
      </c>
      <c r="F331" s="44">
        <f>VLOOKUP($B331,'Accessories&amp;Sundry'!$A:M,8,0)</f>
        <v>28.720058400000003</v>
      </c>
      <c r="G331" s="44">
        <f>VLOOKUP($B331,'Accessories&amp;Sundry'!$A:N,9,0)</f>
        <v>26.109144000000001</v>
      </c>
      <c r="H331" s="44">
        <f>VLOOKUP($B331,'Accessories&amp;Sundry'!$A:O,10,0)</f>
        <v>28.720058400000003</v>
      </c>
      <c r="I331" s="10" t="s">
        <v>364</v>
      </c>
    </row>
    <row r="332" spans="1:9" ht="13" x14ac:dyDescent="0.25">
      <c r="A332" s="43" t="s">
        <v>346</v>
      </c>
      <c r="B332" s="43">
        <v>9017583</v>
      </c>
      <c r="C332" s="14" t="s">
        <v>721</v>
      </c>
      <c r="D332" s="71">
        <v>5</v>
      </c>
      <c r="E332" s="44">
        <f>VLOOKUP($B332,'Accessories&amp;Sundry'!$A:L,7,0)</f>
        <v>3.3553920000000002</v>
      </c>
      <c r="F332" s="44">
        <f>VLOOKUP($B332,'Accessories&amp;Sundry'!$A:M,8,0)</f>
        <v>3.6909312000000005</v>
      </c>
      <c r="G332" s="44">
        <f>VLOOKUP($B332,'Accessories&amp;Sundry'!$A:N,9,0)</f>
        <v>3.3553920000000002</v>
      </c>
      <c r="H332" s="44">
        <f>VLOOKUP($B332,'Accessories&amp;Sundry'!$A:O,10,0)</f>
        <v>3.6909312000000005</v>
      </c>
      <c r="I332" s="10" t="s">
        <v>364</v>
      </c>
    </row>
    <row r="333" spans="1:9" ht="13" x14ac:dyDescent="0.25">
      <c r="A333" s="43" t="s">
        <v>396</v>
      </c>
      <c r="B333" s="43">
        <v>9500736</v>
      </c>
      <c r="C333" s="14" t="s">
        <v>721</v>
      </c>
      <c r="D333" s="71">
        <v>1</v>
      </c>
      <c r="E333" s="44">
        <f>VLOOKUP($B333,'Accessories&amp;Sundry'!$A:L,7,0)</f>
        <v>7.6544880000000006</v>
      </c>
      <c r="F333" s="44">
        <f>VLOOKUP($B333,'Accessories&amp;Sundry'!$A:M,8,0)</f>
        <v>8.4199368000000021</v>
      </c>
      <c r="G333" s="44">
        <f>VLOOKUP($B333,'Accessories&amp;Sundry'!$A:N,9,0)</f>
        <v>7.6544880000000006</v>
      </c>
      <c r="H333" s="44">
        <f>VLOOKUP($B333,'Accessories&amp;Sundry'!$A:O,10,0)</f>
        <v>8.4199368000000021</v>
      </c>
      <c r="I333" s="10" t="s">
        <v>364</v>
      </c>
    </row>
    <row r="334" spans="1:9" ht="13" x14ac:dyDescent="0.25">
      <c r="A334" s="43" t="s">
        <v>119</v>
      </c>
      <c r="B334" s="43">
        <v>9013763</v>
      </c>
      <c r="C334" s="14" t="s">
        <v>722</v>
      </c>
      <c r="D334" s="71">
        <v>1</v>
      </c>
      <c r="E334" s="44">
        <f>VLOOKUP($B334,'Accessories&amp;Sundry'!$A:L,7,0)</f>
        <v>13.106999999999999</v>
      </c>
      <c r="F334" s="44">
        <f>VLOOKUP($B334,'Accessories&amp;Sundry'!$A:M,8,0)</f>
        <v>14.4177</v>
      </c>
      <c r="G334" s="44">
        <f>VLOOKUP($B334,'Accessories&amp;Sundry'!$A:N,9,0)</f>
        <v>13.106999999999999</v>
      </c>
      <c r="H334" s="44">
        <f>VLOOKUP($B334,'Accessories&amp;Sundry'!$A:O,10,0)</f>
        <v>14.4177</v>
      </c>
      <c r="I334" s="10" t="s">
        <v>364</v>
      </c>
    </row>
    <row r="335" spans="1:9" ht="13" x14ac:dyDescent="0.25">
      <c r="A335" s="43" t="s">
        <v>118</v>
      </c>
      <c r="B335" s="43">
        <v>9500659</v>
      </c>
      <c r="C335" s="14" t="s">
        <v>722</v>
      </c>
      <c r="D335" s="71">
        <v>1</v>
      </c>
      <c r="E335" s="44">
        <f>VLOOKUP($B335,'Accessories&amp;Sundry'!$A:L,7,0)</f>
        <v>10.905024000000001</v>
      </c>
      <c r="F335" s="44">
        <f>VLOOKUP($B335,'Accessories&amp;Sundry'!$A:M,8,0)</f>
        <v>11.995526400000003</v>
      </c>
      <c r="G335" s="44">
        <f>VLOOKUP($B335,'Accessories&amp;Sundry'!$A:N,9,0)</f>
        <v>10.905024000000001</v>
      </c>
      <c r="H335" s="44">
        <f>VLOOKUP($B335,'Accessories&amp;Sundry'!$A:O,10,0)</f>
        <v>11.995526400000003</v>
      </c>
      <c r="I335" s="10" t="s">
        <v>364</v>
      </c>
    </row>
    <row r="336" spans="1:9" ht="13" x14ac:dyDescent="0.25">
      <c r="A336" s="43" t="s">
        <v>202</v>
      </c>
      <c r="B336" s="43">
        <v>9410651</v>
      </c>
      <c r="C336" s="14" t="s">
        <v>723</v>
      </c>
      <c r="D336" s="71">
        <v>1</v>
      </c>
      <c r="E336" s="44">
        <f>VLOOKUP($B336,'Accessories&amp;Sundry'!$A:L,7,0)</f>
        <v>28.311119999999999</v>
      </c>
      <c r="F336" s="44">
        <f>VLOOKUP($B336,'Accessories&amp;Sundry'!$A:M,8,0)</f>
        <v>31.142232</v>
      </c>
      <c r="G336" s="44">
        <f>VLOOKUP($B336,'Accessories&amp;Sundry'!$A:N,9,0)</f>
        <v>28.311119999999999</v>
      </c>
      <c r="H336" s="44">
        <f>VLOOKUP($B336,'Accessories&amp;Sundry'!$A:O,10,0)</f>
        <v>31.142232</v>
      </c>
      <c r="I336" s="10" t="s">
        <v>364</v>
      </c>
    </row>
    <row r="337" spans="1:9" ht="13" x14ac:dyDescent="0.25">
      <c r="A337" s="43" t="s">
        <v>205</v>
      </c>
      <c r="B337" s="43">
        <v>9910013</v>
      </c>
      <c r="C337" s="14" t="s">
        <v>723</v>
      </c>
      <c r="D337" s="71">
        <v>1</v>
      </c>
      <c r="E337" s="44">
        <f>VLOOKUP($B337,'Accessories&amp;Sundry'!$A:L,7,0)</f>
        <v>17.406096000000002</v>
      </c>
      <c r="F337" s="44">
        <f>VLOOKUP($B337,'Accessories&amp;Sundry'!$A:M,8,0)</f>
        <v>19.146705600000004</v>
      </c>
      <c r="G337" s="44">
        <f>VLOOKUP($B337,'Accessories&amp;Sundry'!$A:N,9,0)</f>
        <v>17.406096000000002</v>
      </c>
      <c r="H337" s="44">
        <f>VLOOKUP($B337,'Accessories&amp;Sundry'!$A:O,10,0)</f>
        <v>19.146705600000004</v>
      </c>
      <c r="I337" s="10" t="s">
        <v>364</v>
      </c>
    </row>
    <row r="338" spans="1:9" ht="13" x14ac:dyDescent="0.25">
      <c r="A338" s="43" t="s">
        <v>438</v>
      </c>
      <c r="B338" s="43">
        <v>9670013</v>
      </c>
      <c r="C338" s="14" t="s">
        <v>723</v>
      </c>
      <c r="D338" s="71">
        <v>1</v>
      </c>
      <c r="E338" s="44">
        <f>VLOOKUP($B338,'Accessories&amp;Sundry'!$A:L,7,0)</f>
        <v>28.311119999999999</v>
      </c>
      <c r="F338" s="44">
        <f>VLOOKUP($B338,'Accessories&amp;Sundry'!$A:M,8,0)</f>
        <v>31.142232</v>
      </c>
      <c r="G338" s="44">
        <f>VLOOKUP($B338,'Accessories&amp;Sundry'!$A:N,9,0)</f>
        <v>28.311119999999999</v>
      </c>
      <c r="H338" s="44">
        <f>VLOOKUP($B338,'Accessories&amp;Sundry'!$A:O,10,0)</f>
        <v>31.142232</v>
      </c>
      <c r="I338" s="10" t="s">
        <v>364</v>
      </c>
    </row>
    <row r="339" spans="1:9" ht="13" x14ac:dyDescent="0.25">
      <c r="A339" s="43" t="s">
        <v>691</v>
      </c>
      <c r="B339" s="43">
        <v>9910000</v>
      </c>
      <c r="C339" s="14" t="s">
        <v>723</v>
      </c>
      <c r="D339" s="71">
        <v>1</v>
      </c>
      <c r="E339" s="44">
        <f>VLOOKUP($B339,'Accessories&amp;Sundry'!$A:L,7,0)</f>
        <v>14.155559999999999</v>
      </c>
      <c r="F339" s="44">
        <f>VLOOKUP($B339,'Accessories&amp;Sundry'!$A:M,8,0)</f>
        <v>15.571116</v>
      </c>
      <c r="G339" s="44">
        <f>VLOOKUP($B339,'Accessories&amp;Sundry'!$A:N,9,0)</f>
        <v>14.155559999999999</v>
      </c>
      <c r="H339" s="44">
        <f>VLOOKUP($B339,'Accessories&amp;Sundry'!$A:O,10,0)</f>
        <v>15.571116</v>
      </c>
      <c r="I339" s="10" t="s">
        <v>364</v>
      </c>
    </row>
    <row r="340" spans="1:9" ht="13" x14ac:dyDescent="0.25">
      <c r="A340" s="43" t="s">
        <v>692</v>
      </c>
      <c r="B340" s="43">
        <v>9910001</v>
      </c>
      <c r="C340" s="14" t="s">
        <v>723</v>
      </c>
      <c r="D340" s="71">
        <v>1</v>
      </c>
      <c r="E340" s="44">
        <f>VLOOKUP($B340,'Accessories&amp;Sundry'!$A:L,7,0)</f>
        <v>18.454656</v>
      </c>
      <c r="F340" s="44">
        <f>VLOOKUP($B340,'Accessories&amp;Sundry'!$A:M,8,0)</f>
        <v>20.300121600000001</v>
      </c>
      <c r="G340" s="44">
        <f>VLOOKUP($B340,'Accessories&amp;Sundry'!$A:N,9,0)</f>
        <v>18.454656</v>
      </c>
      <c r="H340" s="44">
        <f>VLOOKUP($B340,'Accessories&amp;Sundry'!$A:O,10,0)</f>
        <v>20.300121600000001</v>
      </c>
      <c r="I340" s="10" t="s">
        <v>364</v>
      </c>
    </row>
    <row r="341" spans="1:9" ht="13" x14ac:dyDescent="0.25">
      <c r="A341" s="43" t="s">
        <v>203</v>
      </c>
      <c r="B341" s="43">
        <v>9410665</v>
      </c>
      <c r="C341" s="14" t="s">
        <v>723</v>
      </c>
      <c r="D341" s="71">
        <v>1</v>
      </c>
      <c r="E341" s="44">
        <f>VLOOKUP($B341,'Accessories&amp;Sundry'!$A:L,7,0)</f>
        <v>26.109144000000001</v>
      </c>
      <c r="F341" s="44">
        <f>VLOOKUP($B341,'Accessories&amp;Sundry'!$A:M,8,0)</f>
        <v>28.720058400000003</v>
      </c>
      <c r="G341" s="44">
        <f>VLOOKUP($B341,'Accessories&amp;Sundry'!$A:N,9,0)</f>
        <v>26.109144000000001</v>
      </c>
      <c r="H341" s="44">
        <f>VLOOKUP($B341,'Accessories&amp;Sundry'!$A:O,10,0)</f>
        <v>28.720058400000003</v>
      </c>
      <c r="I341" s="10" t="s">
        <v>364</v>
      </c>
    </row>
    <row r="342" spans="1:9" ht="13" x14ac:dyDescent="0.25">
      <c r="A342" s="43" t="s">
        <v>153</v>
      </c>
      <c r="B342" s="43">
        <v>9137029</v>
      </c>
      <c r="C342" s="14" t="s">
        <v>723</v>
      </c>
      <c r="D342" s="71">
        <v>1</v>
      </c>
      <c r="E342" s="44">
        <f>VLOOKUP($B342,'Accessories&amp;Sundry'!$A:L,7,0)</f>
        <v>10.905024000000001</v>
      </c>
      <c r="F342" s="44">
        <f>VLOOKUP($B342,'Accessories&amp;Sundry'!$A:M,8,0)</f>
        <v>11.995526400000003</v>
      </c>
      <c r="G342" s="44">
        <f>VLOOKUP($B342,'Accessories&amp;Sundry'!$A:N,9,0)</f>
        <v>10.905024000000001</v>
      </c>
      <c r="H342" s="44">
        <f>VLOOKUP($B342,'Accessories&amp;Sundry'!$A:O,10,0)</f>
        <v>11.995526400000003</v>
      </c>
      <c r="I342" s="10" t="s">
        <v>364</v>
      </c>
    </row>
    <row r="343" spans="1:9" ht="13" x14ac:dyDescent="0.25">
      <c r="A343" s="43" t="s">
        <v>439</v>
      </c>
      <c r="B343" s="43">
        <v>9206033</v>
      </c>
      <c r="C343" s="14" t="s">
        <v>723</v>
      </c>
      <c r="D343" s="71">
        <v>1</v>
      </c>
      <c r="E343" s="44">
        <f>VLOOKUP($B343,'Accessories&amp;Sundry'!$A:L,7,0)</f>
        <v>5.4525120000000005</v>
      </c>
      <c r="F343" s="44">
        <f>VLOOKUP($B343,'Accessories&amp;Sundry'!$A:M,8,0)</f>
        <v>5.9977632000000014</v>
      </c>
      <c r="G343" s="44">
        <f>VLOOKUP($B343,'Accessories&amp;Sundry'!$A:N,9,0)</f>
        <v>5.4525120000000005</v>
      </c>
      <c r="H343" s="44">
        <f>VLOOKUP($B343,'Accessories&amp;Sundry'!$A:O,10,0)</f>
        <v>5.9977632000000014</v>
      </c>
      <c r="I343" s="10" t="s">
        <v>364</v>
      </c>
    </row>
    <row r="344" spans="1:9" ht="13" x14ac:dyDescent="0.25">
      <c r="A344" s="43" t="s">
        <v>48</v>
      </c>
      <c r="B344" s="43">
        <v>9910002</v>
      </c>
      <c r="C344" s="14" t="s">
        <v>723</v>
      </c>
      <c r="D344" s="71">
        <v>1</v>
      </c>
      <c r="E344" s="44">
        <f>VLOOKUP($B344,'Accessories&amp;Sundry'!$A:L,7,0)</f>
        <v>5.4525120000000005</v>
      </c>
      <c r="F344" s="44">
        <f>VLOOKUP($B344,'Accessories&amp;Sundry'!$A:M,8,0)</f>
        <v>5.9977632000000014</v>
      </c>
      <c r="G344" s="44">
        <f>VLOOKUP($B344,'Accessories&amp;Sundry'!$A:N,9,0)</f>
        <v>5.4525120000000005</v>
      </c>
      <c r="H344" s="44">
        <f>VLOOKUP($B344,'Accessories&amp;Sundry'!$A:O,10,0)</f>
        <v>5.9977632000000014</v>
      </c>
      <c r="I344" s="10" t="s">
        <v>364</v>
      </c>
    </row>
    <row r="345" spans="1:9" ht="13" x14ac:dyDescent="0.25">
      <c r="A345" s="43" t="s">
        <v>206</v>
      </c>
      <c r="B345" s="43">
        <v>9910016</v>
      </c>
      <c r="C345" s="14" t="s">
        <v>723</v>
      </c>
      <c r="D345" s="71">
        <v>1</v>
      </c>
      <c r="E345" s="44">
        <f>VLOOKUP($B345,'Accessories&amp;Sundry'!$A:L,7,0)</f>
        <v>17.406096000000002</v>
      </c>
      <c r="F345" s="44">
        <f>VLOOKUP($B345,'Accessories&amp;Sundry'!$A:M,8,0)</f>
        <v>19.146705600000004</v>
      </c>
      <c r="G345" s="44">
        <f>VLOOKUP($B345,'Accessories&amp;Sundry'!$A:N,9,0)</f>
        <v>17.406096000000002</v>
      </c>
      <c r="H345" s="44">
        <f>VLOOKUP($B345,'Accessories&amp;Sundry'!$A:O,10,0)</f>
        <v>19.146705600000004</v>
      </c>
      <c r="I345" s="10" t="s">
        <v>364</v>
      </c>
    </row>
    <row r="346" spans="1:9" ht="13" x14ac:dyDescent="0.25">
      <c r="A346" s="43" t="s">
        <v>320</v>
      </c>
      <c r="B346" s="43">
        <v>9701240</v>
      </c>
      <c r="C346" s="14" t="s">
        <v>723</v>
      </c>
      <c r="D346" s="71">
        <v>1</v>
      </c>
      <c r="E346" s="44">
        <f>VLOOKUP($B346,'Accessories&amp;Sundry'!$A:L,7,0)</f>
        <v>9.8564640000000008</v>
      </c>
      <c r="F346" s="44">
        <f>VLOOKUP($B346,'Accessories&amp;Sundry'!$A:M,8,0)</f>
        <v>10.842110400000001</v>
      </c>
      <c r="G346" s="44">
        <f>VLOOKUP($B346,'Accessories&amp;Sundry'!$A:N,9,0)</f>
        <v>9.8564640000000008</v>
      </c>
      <c r="H346" s="44">
        <f>VLOOKUP($B346,'Accessories&amp;Sundry'!$A:O,10,0)</f>
        <v>10.842110400000001</v>
      </c>
      <c r="I346" s="10" t="s">
        <v>364</v>
      </c>
    </row>
    <row r="347" spans="1:9" ht="14.5" customHeight="1" x14ac:dyDescent="0.25">
      <c r="A347" s="43" t="s">
        <v>693</v>
      </c>
      <c r="B347" s="43">
        <v>9910003</v>
      </c>
      <c r="C347" s="14" t="s">
        <v>723</v>
      </c>
      <c r="D347" s="71">
        <v>1</v>
      </c>
      <c r="E347" s="44">
        <f>VLOOKUP($B347,'Accessories&amp;Sundry'!$A:L,7,0)</f>
        <v>21.705192</v>
      </c>
      <c r="F347" s="44">
        <f>VLOOKUP($B347,'Accessories&amp;Sundry'!$A:M,8,0)</f>
        <v>23.875711200000001</v>
      </c>
      <c r="G347" s="44">
        <f>VLOOKUP($B347,'Accessories&amp;Sundry'!$A:N,9,0)</f>
        <v>21.705192</v>
      </c>
      <c r="H347" s="44">
        <f>VLOOKUP($B347,'Accessories&amp;Sundry'!$A:O,10,0)</f>
        <v>23.875711200000001</v>
      </c>
      <c r="I347" s="10" t="s">
        <v>364</v>
      </c>
    </row>
    <row r="348" spans="1:9" ht="13" x14ac:dyDescent="0.25">
      <c r="A348" s="43" t="s">
        <v>207</v>
      </c>
      <c r="B348" s="43">
        <v>9410715</v>
      </c>
      <c r="C348" s="14" t="s">
        <v>723</v>
      </c>
      <c r="D348" s="71">
        <v>1</v>
      </c>
      <c r="E348" s="44">
        <f>VLOOKUP($B348,'Accessories&amp;Sundry'!$A:L,7,0)</f>
        <v>10.905024000000001</v>
      </c>
      <c r="F348" s="44">
        <f>VLOOKUP($B348,'Accessories&amp;Sundry'!$A:M,8,0)</f>
        <v>11.995526400000003</v>
      </c>
      <c r="G348" s="44">
        <f>VLOOKUP($B348,'Accessories&amp;Sundry'!$A:N,9,0)</f>
        <v>10.905024000000001</v>
      </c>
      <c r="H348" s="44">
        <f>VLOOKUP($B348,'Accessories&amp;Sundry'!$A:O,10,0)</f>
        <v>11.995526400000003</v>
      </c>
      <c r="I348" s="10" t="s">
        <v>364</v>
      </c>
    </row>
    <row r="349" spans="1:9" ht="13" x14ac:dyDescent="0.25">
      <c r="A349" s="43" t="s">
        <v>162</v>
      </c>
      <c r="B349" s="43">
        <v>9430601</v>
      </c>
      <c r="C349" s="14" t="s">
        <v>723</v>
      </c>
      <c r="D349" s="71">
        <v>1</v>
      </c>
      <c r="E349" s="44">
        <f>VLOOKUP($B349,'Accessories&amp;Sundry'!$A:L,7,0)</f>
        <v>87.974184000000008</v>
      </c>
      <c r="F349" s="44">
        <f>VLOOKUP($B349,'Accessories&amp;Sundry'!$A:M,8,0)</f>
        <v>96.77160240000002</v>
      </c>
      <c r="G349" s="44">
        <f>VLOOKUP($B349,'Accessories&amp;Sundry'!$A:N,9,0)</f>
        <v>87.974184000000008</v>
      </c>
      <c r="H349" s="44">
        <f>VLOOKUP($B349,'Accessories&amp;Sundry'!$A:O,10,0)</f>
        <v>96.77160240000002</v>
      </c>
      <c r="I349" s="10" t="s">
        <v>364</v>
      </c>
    </row>
    <row r="350" spans="1:9" ht="13" x14ac:dyDescent="0.25">
      <c r="A350" s="43" t="s">
        <v>163</v>
      </c>
      <c r="B350" s="43">
        <v>9910040</v>
      </c>
      <c r="C350" s="14" t="s">
        <v>724</v>
      </c>
      <c r="D350" s="71">
        <v>1</v>
      </c>
      <c r="E350" s="44">
        <f>VLOOKUP($B350,'Accessories&amp;Sundry'!$A:L,7,0)</f>
        <v>29.359680000000001</v>
      </c>
      <c r="F350" s="44">
        <f>VLOOKUP($B350,'Accessories&amp;Sundry'!$A:M,8,0)</f>
        <v>32.295648000000007</v>
      </c>
      <c r="G350" s="44">
        <f>VLOOKUP($B350,'Accessories&amp;Sundry'!$A:N,9,0)</f>
        <v>29.359680000000001</v>
      </c>
      <c r="H350" s="44">
        <f>VLOOKUP($B350,'Accessories&amp;Sundry'!$A:O,10,0)</f>
        <v>32.295648000000007</v>
      </c>
      <c r="I350" s="10" t="s">
        <v>364</v>
      </c>
    </row>
    <row r="351" spans="1:9" ht="13" x14ac:dyDescent="0.25">
      <c r="A351" s="43" t="s">
        <v>229</v>
      </c>
      <c r="B351" s="43">
        <v>9910051</v>
      </c>
      <c r="C351" s="14" t="s">
        <v>724</v>
      </c>
      <c r="D351" s="71">
        <v>1</v>
      </c>
      <c r="E351" s="44">
        <f>VLOOKUP($B351,'Accessories&amp;Sundry'!$A:L,7,0)</f>
        <v>11.953584000000001</v>
      </c>
      <c r="F351" s="44">
        <f>VLOOKUP($B351,'Accessories&amp;Sundry'!$A:M,8,0)</f>
        <v>13.148942400000003</v>
      </c>
      <c r="G351" s="44">
        <f>VLOOKUP($B351,'Accessories&amp;Sundry'!$A:N,9,0)</f>
        <v>11.953584000000001</v>
      </c>
      <c r="H351" s="44">
        <f>VLOOKUP($B351,'Accessories&amp;Sundry'!$A:O,10,0)</f>
        <v>13.148942400000003</v>
      </c>
      <c r="I351" s="10" t="s">
        <v>364</v>
      </c>
    </row>
    <row r="352" spans="1:9" ht="13" x14ac:dyDescent="0.25">
      <c r="A352" s="43" t="s">
        <v>252</v>
      </c>
      <c r="B352" s="43">
        <v>9500687</v>
      </c>
      <c r="C352" s="14" t="s">
        <v>725</v>
      </c>
      <c r="D352" s="71">
        <v>1</v>
      </c>
      <c r="E352" s="44">
        <f>VLOOKUP($B352,'Accessories&amp;Sundry'!$A:L,7,0)</f>
        <v>79.271135999999998</v>
      </c>
      <c r="F352" s="44">
        <f>VLOOKUP($B352,'Accessories&amp;Sundry'!$A:M,8,0)</f>
        <v>87.198249600000011</v>
      </c>
      <c r="G352" s="44">
        <f>VLOOKUP($B352,'Accessories&amp;Sundry'!$A:N,9,0)</f>
        <v>79.271135999999998</v>
      </c>
      <c r="H352" s="44">
        <f>VLOOKUP($B352,'Accessories&amp;Sundry'!$A:O,10,0)</f>
        <v>87.198249600000011</v>
      </c>
      <c r="I352" s="10" t="s">
        <v>364</v>
      </c>
    </row>
    <row r="353" spans="1:9" ht="13" x14ac:dyDescent="0.25">
      <c r="A353" s="43" t="s">
        <v>201</v>
      </c>
      <c r="B353" s="43">
        <v>9410654</v>
      </c>
      <c r="C353" s="14" t="s">
        <v>492</v>
      </c>
      <c r="D353" s="71">
        <v>1</v>
      </c>
      <c r="E353" s="44">
        <f>VLOOKUP($B353,'Accessories&amp;Sundry'!$A:L,7,0)</f>
        <v>146.58868800000002</v>
      </c>
      <c r="F353" s="44">
        <f>VLOOKUP($B353,'Accessories&amp;Sundry'!$A:M,8,0)</f>
        <v>161.24755680000004</v>
      </c>
      <c r="G353" s="44">
        <f>VLOOKUP($B353,'Accessories&amp;Sundry'!$A:N,9,0)</f>
        <v>146.58868800000002</v>
      </c>
      <c r="H353" s="44">
        <f>VLOOKUP($B353,'Accessories&amp;Sundry'!$A:O,10,0)</f>
        <v>161.24755680000004</v>
      </c>
      <c r="I353" s="10" t="s">
        <v>364</v>
      </c>
    </row>
    <row r="354" spans="1:9" ht="13" x14ac:dyDescent="0.25">
      <c r="A354" s="43" t="s">
        <v>436</v>
      </c>
      <c r="B354" s="43">
        <v>9146011</v>
      </c>
      <c r="C354" s="14" t="s">
        <v>492</v>
      </c>
      <c r="D354" s="71">
        <v>1</v>
      </c>
      <c r="E354" s="44">
        <f>VLOOKUP($B354,'Accessories&amp;Sundry'!$A:L,7,0)</f>
        <v>19.608072</v>
      </c>
      <c r="F354" s="44">
        <f>VLOOKUP($B354,'Accessories&amp;Sundry'!$A:M,8,0)</f>
        <v>21.568879200000001</v>
      </c>
      <c r="G354" s="44">
        <f>VLOOKUP($B354,'Accessories&amp;Sundry'!$A:N,9,0)</f>
        <v>19.608072</v>
      </c>
      <c r="H354" s="44">
        <f>VLOOKUP($B354,'Accessories&amp;Sundry'!$A:O,10,0)</f>
        <v>21.568879200000001</v>
      </c>
      <c r="I354" s="10" t="s">
        <v>364</v>
      </c>
    </row>
    <row r="355" spans="1:9" ht="13" x14ac:dyDescent="0.25">
      <c r="A355" s="43" t="s">
        <v>437</v>
      </c>
      <c r="B355" s="43">
        <v>1781018</v>
      </c>
      <c r="C355" s="14" t="s">
        <v>492</v>
      </c>
      <c r="D355" s="71">
        <v>1</v>
      </c>
      <c r="E355" s="44">
        <f>VLOOKUP($B355,'Accessories&amp;Sundry'!$A:L,7,0)</f>
        <v>28.311119999999999</v>
      </c>
      <c r="F355" s="44">
        <f>VLOOKUP($B355,'Accessories&amp;Sundry'!$A:M,8,0)</f>
        <v>31.142232</v>
      </c>
      <c r="G355" s="44">
        <f>VLOOKUP($B355,'Accessories&amp;Sundry'!$A:N,9,0)</f>
        <v>28.311119999999999</v>
      </c>
      <c r="H355" s="44">
        <f>VLOOKUP($B355,'Accessories&amp;Sundry'!$A:O,10,0)</f>
        <v>31.142232</v>
      </c>
      <c r="I355" s="10" t="s">
        <v>364</v>
      </c>
    </row>
    <row r="356" spans="1:9" ht="13" x14ac:dyDescent="0.25">
      <c r="A356" s="43" t="s">
        <v>275</v>
      </c>
      <c r="B356" s="43">
        <v>9002541</v>
      </c>
      <c r="C356" s="14" t="s">
        <v>492</v>
      </c>
      <c r="D356" s="71">
        <v>1</v>
      </c>
      <c r="E356" s="44">
        <f>VLOOKUP($B356,'Accessories&amp;Sundry'!$A:L,7,0)</f>
        <v>56.517384</v>
      </c>
      <c r="F356" s="44">
        <f>VLOOKUP($B356,'Accessories&amp;Sundry'!$A:M,8,0)</f>
        <v>62.169122400000006</v>
      </c>
      <c r="G356" s="44">
        <f>VLOOKUP($B356,'Accessories&amp;Sundry'!$A:N,9,0)</f>
        <v>56.517384</v>
      </c>
      <c r="H356" s="44">
        <f>VLOOKUP($B356,'Accessories&amp;Sundry'!$A:O,10,0)</f>
        <v>62.169122400000006</v>
      </c>
      <c r="I356" s="10" t="s">
        <v>364</v>
      </c>
    </row>
    <row r="357" spans="1:9" ht="13" x14ac:dyDescent="0.25">
      <c r="A357" s="43" t="s">
        <v>276</v>
      </c>
      <c r="B357" s="43">
        <v>9129630</v>
      </c>
      <c r="C357" s="14" t="s">
        <v>726</v>
      </c>
      <c r="D357" s="71">
        <v>1</v>
      </c>
      <c r="E357" s="44">
        <f>VLOOKUP($B357,'Accessories&amp;Sundry'!$A:L,7,0)</f>
        <v>58.614504000000004</v>
      </c>
      <c r="F357" s="44">
        <f>VLOOKUP($B357,'Accessories&amp;Sundry'!$A:M,8,0)</f>
        <v>64.475954400000006</v>
      </c>
      <c r="G357" s="44">
        <f>VLOOKUP($B357,'Accessories&amp;Sundry'!$A:N,9,0)</f>
        <v>58.614504000000004</v>
      </c>
      <c r="H357" s="44">
        <f>VLOOKUP($B357,'Accessories&amp;Sundry'!$A:O,10,0)</f>
        <v>64.475954400000006</v>
      </c>
      <c r="I357" s="10" t="s">
        <v>364</v>
      </c>
    </row>
    <row r="358" spans="1:9" ht="13" x14ac:dyDescent="0.25">
      <c r="A358" s="43" t="s">
        <v>81</v>
      </c>
      <c r="B358" s="43">
        <v>9500688</v>
      </c>
      <c r="C358" s="14" t="s">
        <v>726</v>
      </c>
      <c r="D358" s="71">
        <v>1</v>
      </c>
      <c r="E358" s="44">
        <f>VLOOKUP($B358,'Accessories&amp;Sundry'!$A:L,7,0)</f>
        <v>22.858608000000004</v>
      </c>
      <c r="F358" s="44">
        <f>VLOOKUP($B358,'Accessories&amp;Sundry'!$A:M,8,0)</f>
        <v>25.144468800000006</v>
      </c>
      <c r="G358" s="44">
        <f>VLOOKUP($B358,'Accessories&amp;Sundry'!$A:N,9,0)</f>
        <v>22.858608000000004</v>
      </c>
      <c r="H358" s="44">
        <f>VLOOKUP($B358,'Accessories&amp;Sundry'!$A:O,10,0)</f>
        <v>25.144468800000006</v>
      </c>
      <c r="I358" s="10" t="s">
        <v>364</v>
      </c>
    </row>
    <row r="359" spans="1:9" ht="13" x14ac:dyDescent="0.25">
      <c r="A359" s="43" t="s">
        <v>277</v>
      </c>
      <c r="B359" s="43">
        <v>1781009</v>
      </c>
      <c r="C359" s="14" t="s">
        <v>726</v>
      </c>
      <c r="D359" s="71">
        <v>1</v>
      </c>
      <c r="E359" s="44">
        <f>VLOOKUP($B359,'Accessories&amp;Sundry'!$A:L,7,0)</f>
        <v>10.905024000000001</v>
      </c>
      <c r="F359" s="44">
        <f>VLOOKUP($B359,'Accessories&amp;Sundry'!$A:M,8,0)</f>
        <v>11.995526400000003</v>
      </c>
      <c r="G359" s="44">
        <f>VLOOKUP($B359,'Accessories&amp;Sundry'!$A:N,9,0)</f>
        <v>10.905024000000001</v>
      </c>
      <c r="H359" s="44">
        <f>VLOOKUP($B359,'Accessories&amp;Sundry'!$A:O,10,0)</f>
        <v>11.995526400000003</v>
      </c>
      <c r="I359" s="10" t="s">
        <v>364</v>
      </c>
    </row>
    <row r="360" spans="1:9" ht="13" x14ac:dyDescent="0.25">
      <c r="A360" s="43" t="s">
        <v>208</v>
      </c>
      <c r="B360" s="43">
        <v>9128101</v>
      </c>
      <c r="C360" s="14" t="s">
        <v>492</v>
      </c>
      <c r="D360" s="71">
        <v>1</v>
      </c>
      <c r="E360" s="44">
        <f>VLOOKUP($B360,'Accessories&amp;Sundry'!$A:L,7,0)</f>
        <v>25.060583999999999</v>
      </c>
      <c r="F360" s="44">
        <f>VLOOKUP($B360,'Accessories&amp;Sundry'!$A:M,8,0)</f>
        <v>27.566642399999999</v>
      </c>
      <c r="G360" s="44">
        <f>VLOOKUP($B360,'Accessories&amp;Sundry'!$A:N,9,0)</f>
        <v>25.060583999999999</v>
      </c>
      <c r="H360" s="44">
        <f>VLOOKUP($B360,'Accessories&amp;Sundry'!$A:O,10,0)</f>
        <v>27.566642399999999</v>
      </c>
      <c r="I360" s="10" t="s">
        <v>364</v>
      </c>
    </row>
    <row r="361" spans="1:9" ht="13" x14ac:dyDescent="0.25">
      <c r="A361" s="43" t="s">
        <v>209</v>
      </c>
      <c r="B361" s="43">
        <v>9132087</v>
      </c>
      <c r="C361" s="14" t="s">
        <v>492</v>
      </c>
      <c r="D361" s="71">
        <v>1</v>
      </c>
      <c r="E361" s="44">
        <f>VLOOKUP($B361,'Accessories&amp;Sundry'!$A:L,7,0)</f>
        <v>25.060583999999999</v>
      </c>
      <c r="F361" s="44">
        <f>VLOOKUP($B361,'Accessories&amp;Sundry'!$A:M,8,0)</f>
        <v>27.566642399999999</v>
      </c>
      <c r="G361" s="44">
        <f>VLOOKUP($B361,'Accessories&amp;Sundry'!$A:N,9,0)</f>
        <v>25.060583999999999</v>
      </c>
      <c r="H361" s="44">
        <f>VLOOKUP($B361,'Accessories&amp;Sundry'!$A:O,10,0)</f>
        <v>27.566642399999999</v>
      </c>
      <c r="I361" s="10" t="s">
        <v>364</v>
      </c>
    </row>
    <row r="362" spans="1:9" ht="13" x14ac:dyDescent="0.25">
      <c r="A362" s="43" t="s">
        <v>210</v>
      </c>
      <c r="B362" s="43">
        <v>9129631</v>
      </c>
      <c r="C362" s="14" t="s">
        <v>492</v>
      </c>
      <c r="D362" s="71">
        <v>1</v>
      </c>
      <c r="E362" s="44">
        <f>VLOOKUP($B362,'Accessories&amp;Sundry'!$A:L,7,0)</f>
        <v>56.517384</v>
      </c>
      <c r="F362" s="44">
        <f>VLOOKUP($B362,'Accessories&amp;Sundry'!$A:M,8,0)</f>
        <v>62.169122400000006</v>
      </c>
      <c r="G362" s="44">
        <f>VLOOKUP($B362,'Accessories&amp;Sundry'!$A:N,9,0)</f>
        <v>56.517384</v>
      </c>
      <c r="H362" s="44">
        <f>VLOOKUP($B362,'Accessories&amp;Sundry'!$A:O,10,0)</f>
        <v>62.169122400000006</v>
      </c>
      <c r="I362" s="10" t="s">
        <v>364</v>
      </c>
    </row>
    <row r="363" spans="1:9" ht="13" x14ac:dyDescent="0.25">
      <c r="A363" s="43" t="s">
        <v>796</v>
      </c>
      <c r="B363" s="43">
        <v>9016628</v>
      </c>
      <c r="C363" s="14" t="s">
        <v>492</v>
      </c>
      <c r="D363" s="71">
        <v>1</v>
      </c>
      <c r="E363" s="44">
        <f>VLOOKUP($B363,'Accessories&amp;Sundry'!$A:L,7,0)</f>
        <v>43.410384000000001</v>
      </c>
      <c r="F363" s="44">
        <f>VLOOKUP($B363,'Accessories&amp;Sundry'!$A:M,8,0)</f>
        <v>47.751422400000003</v>
      </c>
      <c r="G363" s="44">
        <f>VLOOKUP($B363,'Accessories&amp;Sundry'!$A:N,9,0)</f>
        <v>43.410384000000001</v>
      </c>
      <c r="H363" s="44">
        <f>VLOOKUP($B363,'Accessories&amp;Sundry'!$A:O,10,0)</f>
        <v>47.751422400000003</v>
      </c>
      <c r="I363" s="10" t="s">
        <v>364</v>
      </c>
    </row>
    <row r="364" spans="1:9" ht="13" x14ac:dyDescent="0.25">
      <c r="A364" s="43" t="s">
        <v>795</v>
      </c>
      <c r="B364" s="43">
        <v>9018228</v>
      </c>
      <c r="C364" s="14" t="s">
        <v>492</v>
      </c>
      <c r="D364" s="71">
        <v>1</v>
      </c>
      <c r="E364" s="44">
        <f>VLOOKUP($B364,'Accessories&amp;Sundry'!$A:L,7,0)</f>
        <v>43.410384000000001</v>
      </c>
      <c r="F364" s="44">
        <f>VLOOKUP($B364,'Accessories&amp;Sundry'!$A:M,8,0)</f>
        <v>47.751422400000003</v>
      </c>
      <c r="G364" s="44">
        <f>VLOOKUP($B364,'Accessories&amp;Sundry'!$A:N,9,0)</f>
        <v>43.410384000000001</v>
      </c>
      <c r="H364" s="44">
        <f>VLOOKUP($B364,'Accessories&amp;Sundry'!$A:O,10,0)</f>
        <v>47.751422400000003</v>
      </c>
      <c r="I364" s="10" t="s">
        <v>364</v>
      </c>
    </row>
    <row r="365" spans="1:9" ht="13" x14ac:dyDescent="0.25">
      <c r="A365" s="43" t="s">
        <v>88</v>
      </c>
      <c r="B365" s="43">
        <v>9129632</v>
      </c>
      <c r="C365" s="14" t="s">
        <v>492</v>
      </c>
      <c r="D365" s="71">
        <v>1</v>
      </c>
      <c r="E365" s="44">
        <f>VLOOKUP($B365,'Accessories&amp;Sundry'!$A:L,7,0)</f>
        <v>72.770064000000005</v>
      </c>
      <c r="F365" s="44">
        <f>VLOOKUP($B365,'Accessories&amp;Sundry'!$A:M,8,0)</f>
        <v>80.04707040000001</v>
      </c>
      <c r="G365" s="44">
        <f>VLOOKUP($B365,'Accessories&amp;Sundry'!$A:N,9,0)</f>
        <v>72.770064000000005</v>
      </c>
      <c r="H365" s="44">
        <f>VLOOKUP($B365,'Accessories&amp;Sundry'!$A:O,10,0)</f>
        <v>80.04707040000001</v>
      </c>
      <c r="I365" s="10" t="s">
        <v>364</v>
      </c>
    </row>
    <row r="366" spans="1:9" ht="13" x14ac:dyDescent="0.25">
      <c r="A366" s="43" t="s">
        <v>306</v>
      </c>
      <c r="B366" s="43">
        <v>9146267</v>
      </c>
      <c r="C366" s="14" t="s">
        <v>492</v>
      </c>
      <c r="D366" s="71">
        <v>1</v>
      </c>
      <c r="E366" s="44">
        <f>VLOOKUP($B366,'Accessories&amp;Sundry'!$A:L,7,0)</f>
        <v>72.770064000000005</v>
      </c>
      <c r="F366" s="44">
        <f>VLOOKUP($B366,'Accessories&amp;Sundry'!$A:M,8,0)</f>
        <v>80.04707040000001</v>
      </c>
      <c r="G366" s="44">
        <f>VLOOKUP($B366,'Accessories&amp;Sundry'!$A:N,9,0)</f>
        <v>72.770064000000005</v>
      </c>
      <c r="H366" s="44">
        <f>VLOOKUP($B366,'Accessories&amp;Sundry'!$A:O,10,0)</f>
        <v>80.04707040000001</v>
      </c>
      <c r="I366" s="10" t="s">
        <v>364</v>
      </c>
    </row>
    <row r="367" spans="1:9" ht="13" x14ac:dyDescent="0.25">
      <c r="A367" s="43" t="s">
        <v>211</v>
      </c>
      <c r="B367" s="43">
        <v>9420801</v>
      </c>
      <c r="C367" s="14" t="s">
        <v>492</v>
      </c>
      <c r="D367" s="71">
        <v>1</v>
      </c>
      <c r="E367" s="44">
        <f>VLOOKUP($B367,'Accessories&amp;Sundry'!$A:L,7,0)</f>
        <v>30.408240000000003</v>
      </c>
      <c r="F367" s="44">
        <f>VLOOKUP($B367,'Accessories&amp;Sundry'!$A:M,8,0)</f>
        <v>33.449064000000007</v>
      </c>
      <c r="G367" s="44">
        <f>VLOOKUP($B367,'Accessories&amp;Sundry'!$A:N,9,0)</f>
        <v>30.408240000000003</v>
      </c>
      <c r="H367" s="44">
        <f>VLOOKUP($B367,'Accessories&amp;Sundry'!$A:O,10,0)</f>
        <v>33.449064000000007</v>
      </c>
      <c r="I367" s="10" t="s">
        <v>364</v>
      </c>
    </row>
    <row r="368" spans="1:9" ht="13" x14ac:dyDescent="0.25">
      <c r="A368" s="43" t="s">
        <v>431</v>
      </c>
      <c r="B368" s="43">
        <v>9705414</v>
      </c>
      <c r="C368" s="14" t="s">
        <v>430</v>
      </c>
      <c r="D368" s="71">
        <v>1</v>
      </c>
      <c r="E368" s="44">
        <f>VLOOKUP($B368,'Accessories&amp;Sundry'!$A:L,7,0)</f>
        <v>56.517384</v>
      </c>
      <c r="F368" s="44">
        <f>VLOOKUP($B368,'Accessories&amp;Sundry'!$A:M,8,0)</f>
        <v>62.169122400000006</v>
      </c>
      <c r="G368" s="44">
        <f>VLOOKUP($B368,'Accessories&amp;Sundry'!$A:N,9,0)</f>
        <v>56.517384</v>
      </c>
      <c r="H368" s="44">
        <f>VLOOKUP($B368,'Accessories&amp;Sundry'!$A:O,10,0)</f>
        <v>62.169122400000006</v>
      </c>
      <c r="I368" s="10" t="s">
        <v>364</v>
      </c>
    </row>
    <row r="369" spans="1:9" ht="13" x14ac:dyDescent="0.25">
      <c r="A369" s="43" t="s">
        <v>432</v>
      </c>
      <c r="B369" s="43">
        <v>9705415</v>
      </c>
      <c r="C369" s="14" t="s">
        <v>430</v>
      </c>
      <c r="D369" s="71">
        <v>1</v>
      </c>
      <c r="E369" s="44">
        <f>VLOOKUP($B369,'Accessories&amp;Sundry'!$A:L,7,0)</f>
        <v>56.517384</v>
      </c>
      <c r="F369" s="44">
        <f>VLOOKUP($B369,'Accessories&amp;Sundry'!$A:M,8,0)</f>
        <v>62.169122400000006</v>
      </c>
      <c r="G369" s="44">
        <f>VLOOKUP($B369,'Accessories&amp;Sundry'!$A:N,9,0)</f>
        <v>56.517384</v>
      </c>
      <c r="H369" s="44">
        <f>VLOOKUP($B369,'Accessories&amp;Sundry'!$A:O,10,0)</f>
        <v>62.169122400000006</v>
      </c>
      <c r="I369" s="10" t="s">
        <v>364</v>
      </c>
    </row>
    <row r="370" spans="1:9" ht="13" x14ac:dyDescent="0.25">
      <c r="A370" s="43" t="s">
        <v>433</v>
      </c>
      <c r="B370" s="43">
        <v>9706003</v>
      </c>
      <c r="C370" s="14" t="s">
        <v>430</v>
      </c>
      <c r="D370" s="71">
        <v>1</v>
      </c>
      <c r="E370" s="44">
        <f>VLOOKUP($B370,'Accessories&amp;Sundry'!$A:L,7,0)</f>
        <v>61.86504</v>
      </c>
      <c r="F370" s="44">
        <f>VLOOKUP($B370,'Accessories&amp;Sundry'!$A:M,8,0)</f>
        <v>68.051544000000007</v>
      </c>
      <c r="G370" s="44">
        <f>VLOOKUP($B370,'Accessories&amp;Sundry'!$A:N,9,0)</f>
        <v>61.86504</v>
      </c>
      <c r="H370" s="44">
        <f>VLOOKUP($B370,'Accessories&amp;Sundry'!$A:O,10,0)</f>
        <v>68.051544000000007</v>
      </c>
      <c r="I370" s="10" t="s">
        <v>364</v>
      </c>
    </row>
    <row r="371" spans="1:9" ht="13" x14ac:dyDescent="0.25">
      <c r="A371" s="43" t="s">
        <v>434</v>
      </c>
      <c r="B371" s="43">
        <v>9706004</v>
      </c>
      <c r="C371" s="14" t="s">
        <v>430</v>
      </c>
      <c r="D371" s="71">
        <v>1</v>
      </c>
      <c r="E371" s="44">
        <f>VLOOKUP($B371,'Accessories&amp;Sundry'!$A:L,7,0)</f>
        <v>61.86504</v>
      </c>
      <c r="F371" s="44">
        <f>VLOOKUP($B371,'Accessories&amp;Sundry'!$A:M,8,0)</f>
        <v>68.051544000000007</v>
      </c>
      <c r="G371" s="44">
        <f>VLOOKUP($B371,'Accessories&amp;Sundry'!$A:N,9,0)</f>
        <v>61.86504</v>
      </c>
      <c r="H371" s="44">
        <f>VLOOKUP($B371,'Accessories&amp;Sundry'!$A:O,10,0)</f>
        <v>68.051544000000007</v>
      </c>
      <c r="I371" s="10" t="s">
        <v>364</v>
      </c>
    </row>
    <row r="372" spans="1:9" ht="13" x14ac:dyDescent="0.25">
      <c r="A372" s="43" t="s">
        <v>251</v>
      </c>
      <c r="B372" s="43">
        <v>9500685</v>
      </c>
      <c r="C372" s="14" t="s">
        <v>727</v>
      </c>
      <c r="D372" s="71">
        <v>1</v>
      </c>
      <c r="E372" s="44">
        <f>VLOOKUP($B372,'Accessories&amp;Sundry'!$A:L,7,0)</f>
        <v>29.359680000000001</v>
      </c>
      <c r="F372" s="44">
        <f>VLOOKUP($B372,'Accessories&amp;Sundry'!$A:M,8,0)</f>
        <v>32.295648000000007</v>
      </c>
      <c r="G372" s="44">
        <f>VLOOKUP($B372,'Accessories&amp;Sundry'!$A:N,9,0)</f>
        <v>29.359680000000001</v>
      </c>
      <c r="H372" s="44">
        <f>VLOOKUP($B372,'Accessories&amp;Sundry'!$A:O,10,0)</f>
        <v>32.295648000000007</v>
      </c>
      <c r="I372" s="10" t="s">
        <v>364</v>
      </c>
    </row>
    <row r="373" spans="1:9" ht="13" x14ac:dyDescent="0.25">
      <c r="A373" s="43" t="s">
        <v>64</v>
      </c>
      <c r="B373" s="43">
        <v>9410633</v>
      </c>
      <c r="C373" s="14" t="s">
        <v>727</v>
      </c>
      <c r="D373" s="71">
        <v>1</v>
      </c>
      <c r="E373" s="44">
        <f>VLOOKUP($B373,'Accessories&amp;Sundry'!$A:L,7,0)</f>
        <v>22.858608000000004</v>
      </c>
      <c r="F373" s="44">
        <f>VLOOKUP($B373,'Accessories&amp;Sundry'!$A:M,8,0)</f>
        <v>25.144468800000006</v>
      </c>
      <c r="G373" s="44">
        <f>VLOOKUP($B373,'Accessories&amp;Sundry'!$A:N,9,0)</f>
        <v>22.858608000000004</v>
      </c>
      <c r="H373" s="44">
        <f>VLOOKUP($B373,'Accessories&amp;Sundry'!$A:O,10,0)</f>
        <v>25.144468800000006</v>
      </c>
      <c r="I373" s="10" t="s">
        <v>364</v>
      </c>
    </row>
    <row r="374" spans="1:9" ht="13" x14ac:dyDescent="0.25">
      <c r="A374" s="43" t="s">
        <v>204</v>
      </c>
      <c r="B374" s="43">
        <v>9410635</v>
      </c>
      <c r="C374" s="14" t="s">
        <v>728</v>
      </c>
      <c r="D374" s="71">
        <v>1</v>
      </c>
      <c r="E374" s="44">
        <f>VLOOKUP($B374,'Accessories&amp;Sundry'!$A:L,7,0)</f>
        <v>22.858608000000004</v>
      </c>
      <c r="F374" s="44">
        <f>VLOOKUP($B374,'Accessories&amp;Sundry'!$A:M,8,0)</f>
        <v>25.144468800000006</v>
      </c>
      <c r="G374" s="44">
        <f>VLOOKUP($B374,'Accessories&amp;Sundry'!$A:N,9,0)</f>
        <v>22.858608000000004</v>
      </c>
      <c r="H374" s="44">
        <f>VLOOKUP($B374,'Accessories&amp;Sundry'!$A:O,10,0)</f>
        <v>25.144468800000006</v>
      </c>
      <c r="I374" s="10" t="s">
        <v>364</v>
      </c>
    </row>
    <row r="375" spans="1:9" ht="13" x14ac:dyDescent="0.25">
      <c r="A375" s="43" t="s">
        <v>90</v>
      </c>
      <c r="B375" s="43">
        <v>9028665</v>
      </c>
      <c r="C375" s="14" t="s">
        <v>728</v>
      </c>
      <c r="D375" s="71">
        <v>1</v>
      </c>
      <c r="E375" s="44">
        <f>VLOOKUP($B375,'Accessories&amp;Sundry'!$A:L,7,0)</f>
        <v>1.153416</v>
      </c>
      <c r="F375" s="44">
        <f>VLOOKUP($B375,'Accessories&amp;Sundry'!$A:M,8,0)</f>
        <v>1.2687576</v>
      </c>
      <c r="G375" s="44">
        <f>VLOOKUP($B375,'Accessories&amp;Sundry'!$A:N,9,0)</f>
        <v>1.153416</v>
      </c>
      <c r="H375" s="44">
        <f>VLOOKUP($B375,'Accessories&amp;Sundry'!$A:O,10,0)</f>
        <v>1.2687576</v>
      </c>
      <c r="I375" s="10" t="s">
        <v>364</v>
      </c>
    </row>
    <row r="376" spans="1:9" ht="13" x14ac:dyDescent="0.25">
      <c r="A376" s="43" t="s">
        <v>91</v>
      </c>
      <c r="B376" s="43">
        <v>1781030</v>
      </c>
      <c r="C376" s="14" t="s">
        <v>728</v>
      </c>
      <c r="D376" s="71">
        <v>1</v>
      </c>
      <c r="E376" s="44">
        <f>VLOOKUP($B376,'Accessories&amp;Sundry'!$A:L,7,0)</f>
        <v>5.4525120000000005</v>
      </c>
      <c r="F376" s="44">
        <f>VLOOKUP($B376,'Accessories&amp;Sundry'!$A:M,8,0)</f>
        <v>5.9977632000000014</v>
      </c>
      <c r="G376" s="44">
        <f>VLOOKUP($B376,'Accessories&amp;Sundry'!$A:N,9,0)</f>
        <v>5.4525120000000005</v>
      </c>
      <c r="H376" s="44">
        <f>VLOOKUP($B376,'Accessories&amp;Sundry'!$A:O,10,0)</f>
        <v>5.9977632000000014</v>
      </c>
      <c r="I376" s="10" t="s">
        <v>364</v>
      </c>
    </row>
    <row r="377" spans="1:9" ht="13" x14ac:dyDescent="0.25">
      <c r="A377" s="43" t="s">
        <v>404</v>
      </c>
      <c r="B377" s="43">
        <v>9430603</v>
      </c>
      <c r="C377" s="14" t="s">
        <v>728</v>
      </c>
      <c r="D377" s="71">
        <v>1</v>
      </c>
      <c r="E377" s="44">
        <f>VLOOKUP($B377,'Accessories&amp;Sundry'!$A:L,7,0)</f>
        <v>118.38242400000001</v>
      </c>
      <c r="F377" s="44">
        <f>VLOOKUP($B377,'Accessories&amp;Sundry'!$A:M,8,0)</f>
        <v>130.22066640000003</v>
      </c>
      <c r="G377" s="44">
        <f>VLOOKUP($B377,'Accessories&amp;Sundry'!$A:N,9,0)</f>
        <v>118.38242400000001</v>
      </c>
      <c r="H377" s="44">
        <f>VLOOKUP($B377,'Accessories&amp;Sundry'!$A:O,10,0)</f>
        <v>130.22066640000003</v>
      </c>
      <c r="I377" s="10" t="s">
        <v>364</v>
      </c>
    </row>
    <row r="378" spans="1:9" ht="13" x14ac:dyDescent="0.25">
      <c r="A378" s="43" t="s">
        <v>354</v>
      </c>
      <c r="B378" s="43">
        <v>9018685</v>
      </c>
      <c r="C378" s="14" t="s">
        <v>517</v>
      </c>
      <c r="D378" s="71">
        <v>1</v>
      </c>
      <c r="E378" s="44">
        <f>VLOOKUP($B378,'Accessories&amp;Sundry'!$A:L,7,0)</f>
        <v>14.155559999999999</v>
      </c>
      <c r="F378" s="44">
        <f>VLOOKUP($B378,'Accessories&amp;Sundry'!$A:M,8,0)</f>
        <v>15.571116</v>
      </c>
      <c r="G378" s="44">
        <f>VLOOKUP($B378,'Accessories&amp;Sundry'!$A:N,9,0)</f>
        <v>14.155559999999999</v>
      </c>
      <c r="H378" s="44">
        <f>VLOOKUP($B378,'Accessories&amp;Sundry'!$A:O,10,0)</f>
        <v>15.571116</v>
      </c>
      <c r="I378" s="10" t="s">
        <v>364</v>
      </c>
    </row>
    <row r="379" spans="1:9" ht="13" x14ac:dyDescent="0.25">
      <c r="A379" s="43" t="s">
        <v>355</v>
      </c>
      <c r="B379" s="43">
        <v>9014834</v>
      </c>
      <c r="C379" s="14" t="s">
        <v>517</v>
      </c>
      <c r="D379" s="71">
        <v>1</v>
      </c>
      <c r="E379" s="44">
        <f>VLOOKUP($B379,'Accessories&amp;Sundry'!$A:L,7,0)</f>
        <v>43.410384000000001</v>
      </c>
      <c r="F379" s="44">
        <f>VLOOKUP($B379,'Accessories&amp;Sundry'!$A:M,8,0)</f>
        <v>47.751422400000003</v>
      </c>
      <c r="G379" s="44">
        <f>VLOOKUP($B379,'Accessories&amp;Sundry'!$A:N,9,0)</f>
        <v>43.410384000000001</v>
      </c>
      <c r="H379" s="44">
        <f>VLOOKUP($B379,'Accessories&amp;Sundry'!$A:O,10,0)</f>
        <v>47.751422400000003</v>
      </c>
      <c r="I379" s="10" t="s">
        <v>364</v>
      </c>
    </row>
    <row r="380" spans="1:9" ht="13" x14ac:dyDescent="0.25">
      <c r="A380" s="43" t="s">
        <v>791</v>
      </c>
      <c r="B380" s="43">
        <v>9018608</v>
      </c>
      <c r="C380" s="14" t="s">
        <v>517</v>
      </c>
      <c r="D380" s="71">
        <v>1</v>
      </c>
      <c r="E380" s="44">
        <f>VLOOKUP($B380,'Accessories&amp;Sundry'!$A:L,7,0)</f>
        <v>16.357536</v>
      </c>
      <c r="F380" s="44">
        <f>VLOOKUP($B380,'Accessories&amp;Sundry'!$A:M,8,0)</f>
        <v>17.993289600000001</v>
      </c>
      <c r="G380" s="44">
        <f>VLOOKUP($B380,'Accessories&amp;Sundry'!$A:N,9,0)</f>
        <v>16.357536</v>
      </c>
      <c r="H380" s="44">
        <f>VLOOKUP($B380,'Accessories&amp;Sundry'!$A:O,10,0)</f>
        <v>17.993289600000001</v>
      </c>
      <c r="I380" s="10" t="s">
        <v>364</v>
      </c>
    </row>
    <row r="381" spans="1:9" ht="13" x14ac:dyDescent="0.25">
      <c r="A381" s="43" t="s">
        <v>792</v>
      </c>
      <c r="B381" s="43">
        <v>9018621</v>
      </c>
      <c r="C381" s="14" t="s">
        <v>517</v>
      </c>
      <c r="D381" s="71">
        <v>1</v>
      </c>
      <c r="E381" s="44">
        <f>VLOOKUP($B381,'Accessories&amp;Sundry'!$A:L,7,0)</f>
        <v>65.115576000000004</v>
      </c>
      <c r="F381" s="44">
        <f>VLOOKUP($B381,'Accessories&amp;Sundry'!$A:M,8,0)</f>
        <v>71.627133600000008</v>
      </c>
      <c r="G381" s="44">
        <f>VLOOKUP($B381,'Accessories&amp;Sundry'!$A:N,9,0)</f>
        <v>65.115576000000004</v>
      </c>
      <c r="H381" s="44">
        <f>VLOOKUP($B381,'Accessories&amp;Sundry'!$A:O,10,0)</f>
        <v>71.627133600000008</v>
      </c>
      <c r="I381" s="10" t="s">
        <v>364</v>
      </c>
    </row>
    <row r="382" spans="1:9" ht="13" x14ac:dyDescent="0.25">
      <c r="A382" s="43" t="s">
        <v>356</v>
      </c>
      <c r="B382" s="43">
        <v>9013263</v>
      </c>
      <c r="C382" s="14" t="s">
        <v>517</v>
      </c>
      <c r="D382" s="71">
        <v>1</v>
      </c>
      <c r="E382" s="44">
        <f>VLOOKUP($B382,'Accessories&amp;Sundry'!$A:L,7,0)</f>
        <v>5.4525120000000005</v>
      </c>
      <c r="F382" s="44">
        <f>VLOOKUP($B382,'Accessories&amp;Sundry'!$A:M,8,0)</f>
        <v>5.9977632000000014</v>
      </c>
      <c r="G382" s="44">
        <f>VLOOKUP($B382,'Accessories&amp;Sundry'!$A:N,9,0)</f>
        <v>5.4525120000000005</v>
      </c>
      <c r="H382" s="44">
        <f>VLOOKUP($B382,'Accessories&amp;Sundry'!$A:O,10,0)</f>
        <v>5.9977632000000014</v>
      </c>
      <c r="I382" s="10" t="s">
        <v>364</v>
      </c>
    </row>
    <row r="383" spans="1:9" ht="13" x14ac:dyDescent="0.25">
      <c r="A383" s="43" t="s">
        <v>357</v>
      </c>
      <c r="B383" s="43">
        <v>9018625</v>
      </c>
      <c r="C383" s="14" t="s">
        <v>517</v>
      </c>
      <c r="D383" s="71">
        <v>1</v>
      </c>
      <c r="E383" s="44">
        <f>VLOOKUP($B383,'Accessories&amp;Sundry'!$A:L,7,0)</f>
        <v>7.6544880000000006</v>
      </c>
      <c r="F383" s="44">
        <f>VLOOKUP($B383,'Accessories&amp;Sundry'!$A:M,8,0)</f>
        <v>8.4199368000000021</v>
      </c>
      <c r="G383" s="44">
        <f>VLOOKUP($B383,'Accessories&amp;Sundry'!$A:N,9,0)</f>
        <v>7.6544880000000006</v>
      </c>
      <c r="H383" s="44">
        <f>VLOOKUP($B383,'Accessories&amp;Sundry'!$A:O,10,0)</f>
        <v>8.4199368000000021</v>
      </c>
      <c r="I383" s="10" t="s">
        <v>364</v>
      </c>
    </row>
    <row r="384" spans="1:9" ht="13" x14ac:dyDescent="0.25">
      <c r="A384" s="43" t="s">
        <v>358</v>
      </c>
      <c r="B384" s="43">
        <v>9016736</v>
      </c>
      <c r="C384" s="14" t="s">
        <v>517</v>
      </c>
      <c r="D384" s="71">
        <v>1</v>
      </c>
      <c r="E384" s="44">
        <f>VLOOKUP($B384,'Accessories&amp;Sundry'!$A:L,7,0)</f>
        <v>7.6544880000000006</v>
      </c>
      <c r="F384" s="44">
        <f>VLOOKUP($B384,'Accessories&amp;Sundry'!$A:M,8,0)</f>
        <v>8.4199368000000021</v>
      </c>
      <c r="G384" s="44">
        <f>VLOOKUP($B384,'Accessories&amp;Sundry'!$A:N,9,0)</f>
        <v>7.6544880000000006</v>
      </c>
      <c r="H384" s="44">
        <f>VLOOKUP($B384,'Accessories&amp;Sundry'!$A:O,10,0)</f>
        <v>8.4199368000000021</v>
      </c>
      <c r="I384" s="10" t="s">
        <v>364</v>
      </c>
    </row>
    <row r="385" spans="1:9" ht="13" x14ac:dyDescent="0.25">
      <c r="A385" s="43" t="s">
        <v>359</v>
      </c>
      <c r="B385" s="43">
        <v>9018623</v>
      </c>
      <c r="C385" s="14" t="s">
        <v>517</v>
      </c>
      <c r="D385" s="71">
        <v>1</v>
      </c>
      <c r="E385" s="44">
        <f>VLOOKUP($B385,'Accessories&amp;Sundry'!$A:L,7,0)</f>
        <v>6.6059280000000005</v>
      </c>
      <c r="F385" s="44">
        <f>VLOOKUP($B385,'Accessories&amp;Sundry'!$A:M,8,0)</f>
        <v>7.2665208000000012</v>
      </c>
      <c r="G385" s="44">
        <f>VLOOKUP($B385,'Accessories&amp;Sundry'!$A:N,9,0)</f>
        <v>6.6059280000000005</v>
      </c>
      <c r="H385" s="44">
        <f>VLOOKUP($B385,'Accessories&amp;Sundry'!$A:O,10,0)</f>
        <v>7.2665208000000012</v>
      </c>
      <c r="I385" s="10" t="s">
        <v>364</v>
      </c>
    </row>
    <row r="386" spans="1:9" ht="13" x14ac:dyDescent="0.25">
      <c r="A386" s="43" t="s">
        <v>360</v>
      </c>
      <c r="B386" s="43">
        <v>9018624</v>
      </c>
      <c r="C386" s="14" t="s">
        <v>517</v>
      </c>
      <c r="D386" s="71">
        <v>1</v>
      </c>
      <c r="E386" s="44">
        <f>VLOOKUP($B386,'Accessories&amp;Sundry'!$A:L,7,0)</f>
        <v>8.7030480000000008</v>
      </c>
      <c r="F386" s="44">
        <f>VLOOKUP($B386,'Accessories&amp;Sundry'!$A:M,8,0)</f>
        <v>9.5733528000000021</v>
      </c>
      <c r="G386" s="44">
        <f>VLOOKUP($B386,'Accessories&amp;Sundry'!$A:N,9,0)</f>
        <v>8.7030480000000008</v>
      </c>
      <c r="H386" s="44">
        <f>VLOOKUP($B386,'Accessories&amp;Sundry'!$A:O,10,0)</f>
        <v>9.5733528000000021</v>
      </c>
      <c r="I386" s="10" t="s">
        <v>364</v>
      </c>
    </row>
    <row r="387" spans="1:9" ht="13" x14ac:dyDescent="0.25">
      <c r="A387" s="43" t="s">
        <v>24</v>
      </c>
      <c r="B387" s="43">
        <v>9163030</v>
      </c>
      <c r="C387" s="14" t="s">
        <v>729</v>
      </c>
      <c r="D387" s="71">
        <v>1</v>
      </c>
      <c r="E387" s="44">
        <f>VLOOKUP($B387,'Accessories&amp;Sundry'!$A:L,7,0)</f>
        <v>56.517384</v>
      </c>
      <c r="F387" s="44">
        <f>VLOOKUP($B387,'Accessories&amp;Sundry'!$A:M,8,0)</f>
        <v>62.169122400000006</v>
      </c>
      <c r="G387" s="44">
        <f>VLOOKUP($B387,'Accessories&amp;Sundry'!$A:N,9,0)</f>
        <v>56.517384</v>
      </c>
      <c r="H387" s="44">
        <f>VLOOKUP($B387,'Accessories&amp;Sundry'!$A:O,10,0)</f>
        <v>62.169122400000006</v>
      </c>
      <c r="I387" s="10" t="s">
        <v>364</v>
      </c>
    </row>
    <row r="388" spans="1:9" ht="13" x14ac:dyDescent="0.25">
      <c r="A388" s="43" t="s">
        <v>426</v>
      </c>
      <c r="B388" s="43">
        <v>9162175</v>
      </c>
      <c r="C388" s="14" t="s">
        <v>730</v>
      </c>
      <c r="D388" s="71">
        <v>100</v>
      </c>
      <c r="E388" s="44">
        <f>VLOOKUP($B388,'Accessories&amp;Sundry'!$A:L,7,0)</f>
        <v>2.2019760000000002</v>
      </c>
      <c r="F388" s="44">
        <f>VLOOKUP($B388,'Accessories&amp;Sundry'!$A:M,8,0)</f>
        <v>2.4221736000000003</v>
      </c>
      <c r="G388" s="44">
        <f>VLOOKUP($B388,'Accessories&amp;Sundry'!$A:N,9,0)</f>
        <v>2.2019760000000002</v>
      </c>
      <c r="H388" s="44">
        <f>VLOOKUP($B388,'Accessories&amp;Sundry'!$A:O,10,0)</f>
        <v>2.4221736000000003</v>
      </c>
      <c r="I388" s="10" t="s">
        <v>364</v>
      </c>
    </row>
    <row r="389" spans="1:9" ht="13" x14ac:dyDescent="0.25">
      <c r="A389" s="43" t="s">
        <v>65</v>
      </c>
      <c r="B389" s="43">
        <v>9162176</v>
      </c>
      <c r="C389" s="14" t="s">
        <v>730</v>
      </c>
      <c r="D389" s="71">
        <v>100</v>
      </c>
      <c r="E389" s="44">
        <f>VLOOKUP($B389,'Accessories&amp;Sundry'!$A:L,7,0)</f>
        <v>2.2019760000000002</v>
      </c>
      <c r="F389" s="44">
        <f>VLOOKUP($B389,'Accessories&amp;Sundry'!$A:M,8,0)</f>
        <v>2.4221736000000003</v>
      </c>
      <c r="G389" s="44">
        <f>VLOOKUP($B389,'Accessories&amp;Sundry'!$A:N,9,0)</f>
        <v>2.2019760000000002</v>
      </c>
      <c r="H389" s="44">
        <f>VLOOKUP($B389,'Accessories&amp;Sundry'!$A:O,10,0)</f>
        <v>2.4221736000000003</v>
      </c>
      <c r="I389" s="10" t="s">
        <v>364</v>
      </c>
    </row>
    <row r="390" spans="1:9" ht="13" x14ac:dyDescent="0.25">
      <c r="A390" s="43" t="s">
        <v>66</v>
      </c>
      <c r="B390" s="43">
        <v>9162139</v>
      </c>
      <c r="C390" s="14" t="s">
        <v>730</v>
      </c>
      <c r="D390" s="71">
        <v>100</v>
      </c>
      <c r="E390" s="44">
        <f>VLOOKUP($B390,'Accessories&amp;Sundry'!$A:L,7,0)</f>
        <v>2.2019760000000002</v>
      </c>
      <c r="F390" s="44">
        <f>VLOOKUP($B390,'Accessories&amp;Sundry'!$A:M,8,0)</f>
        <v>2.4221736000000003</v>
      </c>
      <c r="G390" s="44">
        <f>VLOOKUP($B390,'Accessories&amp;Sundry'!$A:N,9,0)</f>
        <v>2.2019760000000002</v>
      </c>
      <c r="H390" s="44">
        <f>VLOOKUP($B390,'Accessories&amp;Sundry'!$A:O,10,0)</f>
        <v>2.4221736000000003</v>
      </c>
      <c r="I390" s="10" t="s">
        <v>364</v>
      </c>
    </row>
    <row r="391" spans="1:9" ht="13" x14ac:dyDescent="0.25">
      <c r="A391" s="43" t="s">
        <v>183</v>
      </c>
      <c r="B391" s="43">
        <v>9163260</v>
      </c>
      <c r="C391" s="14" t="s">
        <v>731</v>
      </c>
      <c r="D391" s="71">
        <v>100</v>
      </c>
      <c r="E391" s="44">
        <f>VLOOKUP($B391,'Accessories&amp;Sundry'!$A:L,7,0)</f>
        <v>2.2019760000000002</v>
      </c>
      <c r="F391" s="44">
        <f>VLOOKUP($B391,'Accessories&amp;Sundry'!$A:M,8,0)</f>
        <v>2.4221736000000003</v>
      </c>
      <c r="G391" s="44">
        <f>VLOOKUP($B391,'Accessories&amp;Sundry'!$A:N,9,0)</f>
        <v>2.2019760000000002</v>
      </c>
      <c r="H391" s="44">
        <f>VLOOKUP($B391,'Accessories&amp;Sundry'!$A:O,10,0)</f>
        <v>2.4221736000000003</v>
      </c>
      <c r="I391" s="10" t="s">
        <v>364</v>
      </c>
    </row>
    <row r="392" spans="1:9" ht="13" x14ac:dyDescent="0.25">
      <c r="A392" s="43" t="s">
        <v>184</v>
      </c>
      <c r="B392" s="43">
        <v>9163261</v>
      </c>
      <c r="C392" s="14" t="s">
        <v>731</v>
      </c>
      <c r="D392" s="71">
        <v>100</v>
      </c>
      <c r="E392" s="44">
        <f>VLOOKUP($B392,'Accessories&amp;Sundry'!$A:L,7,0)</f>
        <v>2.2019760000000002</v>
      </c>
      <c r="F392" s="44">
        <f>VLOOKUP($B392,'Accessories&amp;Sundry'!$A:M,8,0)</f>
        <v>2.4221736000000003</v>
      </c>
      <c r="G392" s="44">
        <f>VLOOKUP($B392,'Accessories&amp;Sundry'!$A:N,9,0)</f>
        <v>2.2019760000000002</v>
      </c>
      <c r="H392" s="44">
        <f>VLOOKUP($B392,'Accessories&amp;Sundry'!$A:O,10,0)</f>
        <v>2.4221736000000003</v>
      </c>
      <c r="I392" s="10" t="s">
        <v>364</v>
      </c>
    </row>
    <row r="393" spans="1:9" ht="13" x14ac:dyDescent="0.25">
      <c r="A393" s="43" t="s">
        <v>185</v>
      </c>
      <c r="B393" s="43">
        <v>9163262</v>
      </c>
      <c r="C393" s="14" t="s">
        <v>731</v>
      </c>
      <c r="D393" s="71">
        <v>100</v>
      </c>
      <c r="E393" s="44">
        <f>VLOOKUP($B393,'Accessories&amp;Sundry'!$A:L,7,0)</f>
        <v>3.3553920000000002</v>
      </c>
      <c r="F393" s="44">
        <f>VLOOKUP($B393,'Accessories&amp;Sundry'!$A:M,8,0)</f>
        <v>3.6909312000000005</v>
      </c>
      <c r="G393" s="44">
        <f>VLOOKUP($B393,'Accessories&amp;Sundry'!$A:N,9,0)</f>
        <v>3.3553920000000002</v>
      </c>
      <c r="H393" s="44">
        <f>VLOOKUP($B393,'Accessories&amp;Sundry'!$A:O,10,0)</f>
        <v>3.6909312000000005</v>
      </c>
      <c r="I393" s="10" t="s">
        <v>364</v>
      </c>
    </row>
    <row r="394" spans="1:9" ht="13" x14ac:dyDescent="0.25">
      <c r="A394" s="43" t="s">
        <v>186</v>
      </c>
      <c r="B394" s="43">
        <v>9163332</v>
      </c>
      <c r="C394" s="14" t="s">
        <v>731</v>
      </c>
      <c r="D394" s="71">
        <v>100</v>
      </c>
      <c r="E394" s="44">
        <f>VLOOKUP($B394,'Accessories&amp;Sundry'!$A:L,7,0)</f>
        <v>3.3553920000000002</v>
      </c>
      <c r="F394" s="44">
        <f>VLOOKUP($B394,'Accessories&amp;Sundry'!$A:M,8,0)</f>
        <v>3.6909312000000005</v>
      </c>
      <c r="G394" s="44">
        <f>VLOOKUP($B394,'Accessories&amp;Sundry'!$A:N,9,0)</f>
        <v>3.3553920000000002</v>
      </c>
      <c r="H394" s="44">
        <f>VLOOKUP($B394,'Accessories&amp;Sundry'!$A:O,10,0)</f>
        <v>3.6909312000000005</v>
      </c>
      <c r="I394" s="10" t="s">
        <v>364</v>
      </c>
    </row>
    <row r="395" spans="1:9" ht="13" x14ac:dyDescent="0.25">
      <c r="A395" s="43" t="s">
        <v>187</v>
      </c>
      <c r="B395" s="43">
        <v>9163268</v>
      </c>
      <c r="C395" s="14" t="s">
        <v>731</v>
      </c>
      <c r="D395" s="71">
        <v>100</v>
      </c>
      <c r="E395" s="44">
        <f>VLOOKUP($B395,'Accessories&amp;Sundry'!$A:L,7,0)</f>
        <v>3.3553920000000002</v>
      </c>
      <c r="F395" s="44">
        <f>VLOOKUP($B395,'Accessories&amp;Sundry'!$A:M,8,0)</f>
        <v>3.6909312000000005</v>
      </c>
      <c r="G395" s="44">
        <f>VLOOKUP($B395,'Accessories&amp;Sundry'!$A:N,9,0)</f>
        <v>3.3553920000000002</v>
      </c>
      <c r="H395" s="44">
        <f>VLOOKUP($B395,'Accessories&amp;Sundry'!$A:O,10,0)</f>
        <v>3.6909312000000005</v>
      </c>
      <c r="I395" s="10" t="s">
        <v>364</v>
      </c>
    </row>
    <row r="396" spans="1:9" ht="13" x14ac:dyDescent="0.25">
      <c r="A396" s="43" t="s">
        <v>188</v>
      </c>
      <c r="B396" s="43">
        <v>9163251</v>
      </c>
      <c r="C396" s="14" t="s">
        <v>732</v>
      </c>
      <c r="D396" s="71">
        <v>100</v>
      </c>
      <c r="E396" s="44">
        <f>VLOOKUP($B396,'Accessories&amp;Sundry'!$A:L,7,0)</f>
        <v>1.153416</v>
      </c>
      <c r="F396" s="44">
        <f>VLOOKUP($B396,'Accessories&amp;Sundry'!$A:M,8,0)</f>
        <v>1.2687576</v>
      </c>
      <c r="G396" s="44">
        <f>VLOOKUP($B396,'Accessories&amp;Sundry'!$A:N,9,0)</f>
        <v>1.153416</v>
      </c>
      <c r="H396" s="44">
        <f>VLOOKUP($B396,'Accessories&amp;Sundry'!$A:O,10,0)</f>
        <v>1.2687576</v>
      </c>
      <c r="I396" s="10" t="s">
        <v>364</v>
      </c>
    </row>
    <row r="397" spans="1:9" ht="13" x14ac:dyDescent="0.25">
      <c r="A397" s="43" t="s">
        <v>189</v>
      </c>
      <c r="B397" s="43">
        <v>9163253</v>
      </c>
      <c r="C397" s="14" t="s">
        <v>732</v>
      </c>
      <c r="D397" s="71">
        <v>100</v>
      </c>
      <c r="E397" s="44">
        <f>VLOOKUP($B397,'Accessories&amp;Sundry'!$A:L,7,0)</f>
        <v>1.153416</v>
      </c>
      <c r="F397" s="44">
        <f>VLOOKUP($B397,'Accessories&amp;Sundry'!$A:M,8,0)</f>
        <v>1.2687576</v>
      </c>
      <c r="G397" s="44">
        <f>VLOOKUP($B397,'Accessories&amp;Sundry'!$A:N,9,0)</f>
        <v>1.153416</v>
      </c>
      <c r="H397" s="44">
        <f>VLOOKUP($B397,'Accessories&amp;Sundry'!$A:O,10,0)</f>
        <v>1.2687576</v>
      </c>
      <c r="I397" s="10" t="s">
        <v>364</v>
      </c>
    </row>
    <row r="398" spans="1:9" ht="13" x14ac:dyDescent="0.25">
      <c r="A398" s="43" t="s">
        <v>190</v>
      </c>
      <c r="B398" s="43">
        <v>9163252</v>
      </c>
      <c r="C398" s="14" t="s">
        <v>732</v>
      </c>
      <c r="D398" s="71">
        <v>100</v>
      </c>
      <c r="E398" s="44">
        <f>VLOOKUP($B398,'Accessories&amp;Sundry'!$A:L,7,0)</f>
        <v>1.153416</v>
      </c>
      <c r="F398" s="44">
        <f>VLOOKUP($B398,'Accessories&amp;Sundry'!$A:M,8,0)</f>
        <v>1.2687576</v>
      </c>
      <c r="G398" s="44">
        <f>VLOOKUP($B398,'Accessories&amp;Sundry'!$A:N,9,0)</f>
        <v>1.153416</v>
      </c>
      <c r="H398" s="44">
        <f>VLOOKUP($B398,'Accessories&amp;Sundry'!$A:O,10,0)</f>
        <v>1.2687576</v>
      </c>
      <c r="I398" s="10" t="s">
        <v>364</v>
      </c>
    </row>
    <row r="399" spans="1:9" ht="13" x14ac:dyDescent="0.25">
      <c r="A399" s="43" t="s">
        <v>191</v>
      </c>
      <c r="B399" s="43">
        <v>9163254</v>
      </c>
      <c r="C399" s="14" t="s">
        <v>732</v>
      </c>
      <c r="D399" s="71">
        <v>100</v>
      </c>
      <c r="E399" s="44">
        <f>VLOOKUP($B399,'Accessories&amp;Sundry'!$A:L,7,0)</f>
        <v>2.2019760000000002</v>
      </c>
      <c r="F399" s="44">
        <f>VLOOKUP($B399,'Accessories&amp;Sundry'!$A:M,8,0)</f>
        <v>2.4221736000000003</v>
      </c>
      <c r="G399" s="44">
        <f>VLOOKUP($B399,'Accessories&amp;Sundry'!$A:N,9,0)</f>
        <v>2.2019760000000002</v>
      </c>
      <c r="H399" s="44">
        <f>VLOOKUP($B399,'Accessories&amp;Sundry'!$A:O,10,0)</f>
        <v>2.4221736000000003</v>
      </c>
      <c r="I399" s="10" t="s">
        <v>364</v>
      </c>
    </row>
    <row r="400" spans="1:9" ht="13" x14ac:dyDescent="0.25">
      <c r="A400" s="43" t="s">
        <v>192</v>
      </c>
      <c r="B400" s="43">
        <v>9163256</v>
      </c>
      <c r="C400" s="14" t="s">
        <v>732</v>
      </c>
      <c r="D400" s="71">
        <v>100</v>
      </c>
      <c r="E400" s="44">
        <f>VLOOKUP($B400,'Accessories&amp;Sundry'!$A:L,7,0)</f>
        <v>2.2019760000000002</v>
      </c>
      <c r="F400" s="44">
        <f>VLOOKUP($B400,'Accessories&amp;Sundry'!$A:M,8,0)</f>
        <v>2.4221736000000003</v>
      </c>
      <c r="G400" s="44">
        <f>VLOOKUP($B400,'Accessories&amp;Sundry'!$A:N,9,0)</f>
        <v>2.2019760000000002</v>
      </c>
      <c r="H400" s="44">
        <f>VLOOKUP($B400,'Accessories&amp;Sundry'!$A:O,10,0)</f>
        <v>2.4221736000000003</v>
      </c>
      <c r="I400" s="10" t="s">
        <v>364</v>
      </c>
    </row>
    <row r="401" spans="1:9" ht="13" x14ac:dyDescent="0.25">
      <c r="A401" s="43" t="s">
        <v>193</v>
      </c>
      <c r="B401" s="43">
        <v>9163255</v>
      </c>
      <c r="C401" s="14" t="s">
        <v>732</v>
      </c>
      <c r="D401" s="71">
        <v>100</v>
      </c>
      <c r="E401" s="44">
        <f>VLOOKUP($B401,'Accessories&amp;Sundry'!$A:L,7,0)</f>
        <v>2.2019760000000002</v>
      </c>
      <c r="F401" s="44">
        <f>VLOOKUP($B401,'Accessories&amp;Sundry'!$A:M,8,0)</f>
        <v>2.4221736000000003</v>
      </c>
      <c r="G401" s="44">
        <f>VLOOKUP($B401,'Accessories&amp;Sundry'!$A:N,9,0)</f>
        <v>2.2019760000000002</v>
      </c>
      <c r="H401" s="44">
        <f>VLOOKUP($B401,'Accessories&amp;Sundry'!$A:O,10,0)</f>
        <v>2.4221736000000003</v>
      </c>
      <c r="I401" s="10" t="s">
        <v>364</v>
      </c>
    </row>
    <row r="402" spans="1:9" ht="13" x14ac:dyDescent="0.25">
      <c r="A402" s="43" t="s">
        <v>53</v>
      </c>
      <c r="B402" s="43">
        <v>1781003</v>
      </c>
      <c r="C402" s="14" t="s">
        <v>733</v>
      </c>
      <c r="D402" s="71">
        <v>100</v>
      </c>
      <c r="E402" s="44">
        <f>VLOOKUP($B402,'Accessories&amp;Sundry'!$A:L,7,0)</f>
        <v>2.2019760000000002</v>
      </c>
      <c r="F402" s="44">
        <f>VLOOKUP($B402,'Accessories&amp;Sundry'!$A:M,8,0)</f>
        <v>2.4221736000000003</v>
      </c>
      <c r="G402" s="44">
        <f>VLOOKUP($B402,'Accessories&amp;Sundry'!$A:N,9,0)</f>
        <v>2.2019760000000002</v>
      </c>
      <c r="H402" s="44">
        <f>VLOOKUP($B402,'Accessories&amp;Sundry'!$A:O,10,0)</f>
        <v>2.4221736000000003</v>
      </c>
      <c r="I402" s="10" t="s">
        <v>364</v>
      </c>
    </row>
    <row r="403" spans="1:9" ht="13" x14ac:dyDescent="0.25">
      <c r="A403" s="43" t="s">
        <v>52</v>
      </c>
      <c r="B403" s="43">
        <v>1781002</v>
      </c>
      <c r="C403" s="14" t="s">
        <v>733</v>
      </c>
      <c r="D403" s="71">
        <v>100</v>
      </c>
      <c r="E403" s="44">
        <f>VLOOKUP($B403,'Accessories&amp;Sundry'!$A:L,7,0)</f>
        <v>2.2019760000000002</v>
      </c>
      <c r="F403" s="44">
        <f>VLOOKUP($B403,'Accessories&amp;Sundry'!$A:M,8,0)</f>
        <v>2.4221736000000003</v>
      </c>
      <c r="G403" s="44">
        <f>VLOOKUP($B403,'Accessories&amp;Sundry'!$A:N,9,0)</f>
        <v>2.2019760000000002</v>
      </c>
      <c r="H403" s="44">
        <f>VLOOKUP($B403,'Accessories&amp;Sundry'!$A:O,10,0)</f>
        <v>2.4221736000000003</v>
      </c>
      <c r="I403" s="10" t="s">
        <v>364</v>
      </c>
    </row>
    <row r="404" spans="1:9" ht="13" x14ac:dyDescent="0.25">
      <c r="A404" s="43" t="s">
        <v>102</v>
      </c>
      <c r="B404" s="43">
        <v>1781000</v>
      </c>
      <c r="C404" s="14" t="s">
        <v>733</v>
      </c>
      <c r="D404" s="71">
        <v>100</v>
      </c>
      <c r="E404" s="44">
        <f>VLOOKUP($B404,'Accessories&amp;Sundry'!$A:L,7,0)</f>
        <v>1.153416</v>
      </c>
      <c r="F404" s="44">
        <f>VLOOKUP($B404,'Accessories&amp;Sundry'!$A:M,8,0)</f>
        <v>1.2687576</v>
      </c>
      <c r="G404" s="44">
        <f>VLOOKUP($B404,'Accessories&amp;Sundry'!$A:N,9,0)</f>
        <v>1.153416</v>
      </c>
      <c r="H404" s="44">
        <f>VLOOKUP($B404,'Accessories&amp;Sundry'!$A:O,10,0)</f>
        <v>1.2687576</v>
      </c>
      <c r="I404" s="10" t="s">
        <v>364</v>
      </c>
    </row>
    <row r="405" spans="1:9" ht="13" x14ac:dyDescent="0.25">
      <c r="A405" s="43" t="s">
        <v>49</v>
      </c>
      <c r="B405" s="43">
        <v>9162136</v>
      </c>
      <c r="C405" s="14" t="s">
        <v>733</v>
      </c>
      <c r="D405" s="71">
        <v>100</v>
      </c>
      <c r="E405" s="44">
        <f>VLOOKUP($B405,'Accessories&amp;Sundry'!$A:L,7,0)</f>
        <v>2.2019760000000002</v>
      </c>
      <c r="F405" s="44">
        <f>VLOOKUP($B405,'Accessories&amp;Sundry'!$A:M,8,0)</f>
        <v>2.4221736000000003</v>
      </c>
      <c r="G405" s="44">
        <f>VLOOKUP($B405,'Accessories&amp;Sundry'!$A:N,9,0)</f>
        <v>2.2019760000000002</v>
      </c>
      <c r="H405" s="44">
        <f>VLOOKUP($B405,'Accessories&amp;Sundry'!$A:O,10,0)</f>
        <v>2.4221736000000003</v>
      </c>
      <c r="I405" s="10" t="s">
        <v>364</v>
      </c>
    </row>
    <row r="406" spans="1:9" ht="13" x14ac:dyDescent="0.25">
      <c r="A406" s="43" t="s">
        <v>50</v>
      </c>
      <c r="B406" s="43">
        <v>9162137</v>
      </c>
      <c r="C406" s="14" t="s">
        <v>733</v>
      </c>
      <c r="D406" s="71">
        <v>100</v>
      </c>
      <c r="E406" s="44">
        <f>VLOOKUP($B406,'Accessories&amp;Sundry'!$A:L,7,0)</f>
        <v>2.2019760000000002</v>
      </c>
      <c r="F406" s="44">
        <f>VLOOKUP($B406,'Accessories&amp;Sundry'!$A:M,8,0)</f>
        <v>2.4221736000000003</v>
      </c>
      <c r="G406" s="44">
        <f>VLOOKUP($B406,'Accessories&amp;Sundry'!$A:N,9,0)</f>
        <v>2.2019760000000002</v>
      </c>
      <c r="H406" s="44">
        <f>VLOOKUP($B406,'Accessories&amp;Sundry'!$A:O,10,0)</f>
        <v>2.4221736000000003</v>
      </c>
      <c r="I406" s="10" t="s">
        <v>364</v>
      </c>
    </row>
    <row r="407" spans="1:9" ht="13" x14ac:dyDescent="0.25">
      <c r="A407" s="43" t="s">
        <v>51</v>
      </c>
      <c r="B407" s="43">
        <v>9162138</v>
      </c>
      <c r="C407" s="14" t="s">
        <v>733</v>
      </c>
      <c r="D407" s="71">
        <v>100</v>
      </c>
      <c r="E407" s="44">
        <f>VLOOKUP($B407,'Accessories&amp;Sundry'!$A:L,7,0)</f>
        <v>2.2019760000000002</v>
      </c>
      <c r="F407" s="44">
        <f>VLOOKUP($B407,'Accessories&amp;Sundry'!$A:M,8,0)</f>
        <v>2.4221736000000003</v>
      </c>
      <c r="G407" s="44">
        <f>VLOOKUP($B407,'Accessories&amp;Sundry'!$A:N,9,0)</f>
        <v>2.2019760000000002</v>
      </c>
      <c r="H407" s="44">
        <f>VLOOKUP($B407,'Accessories&amp;Sundry'!$A:O,10,0)</f>
        <v>2.4221736000000003</v>
      </c>
      <c r="I407" s="10" t="s">
        <v>364</v>
      </c>
    </row>
    <row r="408" spans="1:9" ht="13" x14ac:dyDescent="0.25">
      <c r="A408" s="43" t="s">
        <v>101</v>
      </c>
      <c r="B408" s="43">
        <v>9162140</v>
      </c>
      <c r="C408" s="14" t="s">
        <v>733</v>
      </c>
      <c r="D408" s="71">
        <v>100</v>
      </c>
      <c r="E408" s="44">
        <f>VLOOKUP($B408,'Accessories&amp;Sundry'!$A:L,7,0)</f>
        <v>1.153416</v>
      </c>
      <c r="F408" s="44">
        <f>VLOOKUP($B408,'Accessories&amp;Sundry'!$A:M,8,0)</f>
        <v>1.2687576</v>
      </c>
      <c r="G408" s="44">
        <f>VLOOKUP($B408,'Accessories&amp;Sundry'!$A:N,9,0)</f>
        <v>1.153416</v>
      </c>
      <c r="H408" s="44">
        <f>VLOOKUP($B408,'Accessories&amp;Sundry'!$A:O,10,0)</f>
        <v>1.2687576</v>
      </c>
      <c r="I408" s="10" t="s">
        <v>364</v>
      </c>
    </row>
    <row r="409" spans="1:9" ht="13" x14ac:dyDescent="0.25">
      <c r="A409" s="43" t="s">
        <v>212</v>
      </c>
      <c r="B409" s="43">
        <v>9162141</v>
      </c>
      <c r="C409" s="14" t="s">
        <v>734</v>
      </c>
      <c r="D409" s="71">
        <v>100</v>
      </c>
      <c r="E409" s="44">
        <f>VLOOKUP($B409,'Accessories&amp;Sundry'!$A:L,7,0)</f>
        <v>1.153416</v>
      </c>
      <c r="F409" s="44">
        <f>VLOOKUP($B409,'Accessories&amp;Sundry'!$A:M,8,0)</f>
        <v>1.2687576</v>
      </c>
      <c r="G409" s="44">
        <f>VLOOKUP($B409,'Accessories&amp;Sundry'!$A:N,9,0)</f>
        <v>1.153416</v>
      </c>
      <c r="H409" s="44">
        <f>VLOOKUP($B409,'Accessories&amp;Sundry'!$A:O,10,0)</f>
        <v>1.2687576</v>
      </c>
      <c r="I409" s="10" t="s">
        <v>364</v>
      </c>
    </row>
    <row r="410" spans="1:9" ht="13" x14ac:dyDescent="0.25">
      <c r="A410" s="43" t="s">
        <v>213</v>
      </c>
      <c r="B410" s="43">
        <v>9162142</v>
      </c>
      <c r="C410" s="14" t="s">
        <v>734</v>
      </c>
      <c r="D410" s="71">
        <v>100</v>
      </c>
      <c r="E410" s="44">
        <f>VLOOKUP($B410,'Accessories&amp;Sundry'!$A:L,7,0)</f>
        <v>1.153416</v>
      </c>
      <c r="F410" s="44">
        <f>VLOOKUP($B410,'Accessories&amp;Sundry'!$A:M,8,0)</f>
        <v>1.2687576</v>
      </c>
      <c r="G410" s="44">
        <f>VLOOKUP($B410,'Accessories&amp;Sundry'!$A:N,9,0)</f>
        <v>1.153416</v>
      </c>
      <c r="H410" s="44">
        <f>VLOOKUP($B410,'Accessories&amp;Sundry'!$A:O,10,0)</f>
        <v>1.2687576</v>
      </c>
      <c r="I410" s="10" t="s">
        <v>364</v>
      </c>
    </row>
    <row r="411" spans="1:9" ht="13" x14ac:dyDescent="0.25">
      <c r="A411" s="43" t="s">
        <v>214</v>
      </c>
      <c r="B411" s="43">
        <v>9162143</v>
      </c>
      <c r="C411" s="14" t="s">
        <v>734</v>
      </c>
      <c r="D411" s="71">
        <v>100</v>
      </c>
      <c r="E411" s="44">
        <f>VLOOKUP($B411,'Accessories&amp;Sundry'!$A:L,7,0)</f>
        <v>1.153416</v>
      </c>
      <c r="F411" s="44">
        <f>VLOOKUP($B411,'Accessories&amp;Sundry'!$A:M,8,0)</f>
        <v>1.2687576</v>
      </c>
      <c r="G411" s="44">
        <f>VLOOKUP($B411,'Accessories&amp;Sundry'!$A:N,9,0)</f>
        <v>1.153416</v>
      </c>
      <c r="H411" s="44">
        <f>VLOOKUP($B411,'Accessories&amp;Sundry'!$A:O,10,0)</f>
        <v>1.2687576</v>
      </c>
      <c r="I411" s="10" t="s">
        <v>364</v>
      </c>
    </row>
    <row r="412" spans="1:9" ht="13" x14ac:dyDescent="0.25">
      <c r="A412" s="43" t="s">
        <v>307</v>
      </c>
      <c r="B412" s="43">
        <v>9162257</v>
      </c>
      <c r="C412" s="14" t="s">
        <v>734</v>
      </c>
      <c r="D412" s="71">
        <v>100</v>
      </c>
      <c r="E412" s="44">
        <f>VLOOKUP($B412,'Accessories&amp;Sundry'!$A:L,7,0)</f>
        <v>3.3553920000000002</v>
      </c>
      <c r="F412" s="44">
        <f>VLOOKUP($B412,'Accessories&amp;Sundry'!$A:M,8,0)</f>
        <v>3.6909312000000005</v>
      </c>
      <c r="G412" s="44">
        <f>VLOOKUP($B412,'Accessories&amp;Sundry'!$A:N,9,0)</f>
        <v>3.3553920000000002</v>
      </c>
      <c r="H412" s="44">
        <f>VLOOKUP($B412,'Accessories&amp;Sundry'!$A:O,10,0)</f>
        <v>3.6909312000000005</v>
      </c>
      <c r="I412" s="10" t="s">
        <v>364</v>
      </c>
    </row>
    <row r="413" spans="1:9" ht="13" x14ac:dyDescent="0.25">
      <c r="A413" s="43" t="s">
        <v>121</v>
      </c>
      <c r="B413" s="43">
        <v>9163292</v>
      </c>
      <c r="C413" s="14" t="s">
        <v>734</v>
      </c>
      <c r="D413" s="71">
        <v>100</v>
      </c>
      <c r="E413" s="44">
        <f>VLOOKUP($B413,'Accessories&amp;Sundry'!$A:L,7,0)</f>
        <v>1.153416</v>
      </c>
      <c r="F413" s="44">
        <f>VLOOKUP($B413,'Accessories&amp;Sundry'!$A:M,8,0)</f>
        <v>1.2687576</v>
      </c>
      <c r="G413" s="44">
        <f>VLOOKUP($B413,'Accessories&amp;Sundry'!$A:N,9,0)</f>
        <v>1.153416</v>
      </c>
      <c r="H413" s="44">
        <f>VLOOKUP($B413,'Accessories&amp;Sundry'!$A:O,10,0)</f>
        <v>1.2687576</v>
      </c>
      <c r="I413" s="10" t="s">
        <v>364</v>
      </c>
    </row>
    <row r="414" spans="1:9" ht="13" x14ac:dyDescent="0.25">
      <c r="A414" s="43" t="s">
        <v>122</v>
      </c>
      <c r="B414" s="43">
        <v>9000903</v>
      </c>
      <c r="C414" s="14" t="s">
        <v>735</v>
      </c>
      <c r="D414" s="71">
        <v>100</v>
      </c>
      <c r="E414" s="44">
        <f>VLOOKUP($B414,'Accessories&amp;Sundry'!$A:L,7,0)</f>
        <v>5.4525120000000005</v>
      </c>
      <c r="F414" s="44">
        <f>VLOOKUP($B414,'Accessories&amp;Sundry'!$A:M,8,0)</f>
        <v>5.9977632000000014</v>
      </c>
      <c r="G414" s="44">
        <f>VLOOKUP($B414,'Accessories&amp;Sundry'!$A:N,9,0)</f>
        <v>5.4525120000000005</v>
      </c>
      <c r="H414" s="44">
        <f>VLOOKUP($B414,'Accessories&amp;Sundry'!$A:O,10,0)</f>
        <v>5.9977632000000014</v>
      </c>
      <c r="I414" s="10" t="s">
        <v>364</v>
      </c>
    </row>
    <row r="415" spans="1:9" ht="13" x14ac:dyDescent="0.25">
      <c r="A415" s="43" t="s">
        <v>2</v>
      </c>
      <c r="B415" s="43">
        <v>9001552</v>
      </c>
      <c r="C415" s="14" t="s">
        <v>735</v>
      </c>
      <c r="D415" s="71">
        <v>100</v>
      </c>
      <c r="E415" s="44">
        <f>VLOOKUP($B415,'Accessories&amp;Sundry'!$A:L,7,0)</f>
        <v>2.2019760000000002</v>
      </c>
      <c r="F415" s="44">
        <f>VLOOKUP($B415,'Accessories&amp;Sundry'!$A:M,8,0)</f>
        <v>2.4221736000000003</v>
      </c>
      <c r="G415" s="44">
        <f>VLOOKUP($B415,'Accessories&amp;Sundry'!$A:N,9,0)</f>
        <v>2.2019760000000002</v>
      </c>
      <c r="H415" s="44">
        <f>VLOOKUP($B415,'Accessories&amp;Sundry'!$A:O,10,0)</f>
        <v>2.4221736000000003</v>
      </c>
      <c r="I415" s="10" t="s">
        <v>364</v>
      </c>
    </row>
    <row r="416" spans="1:9" ht="13" x14ac:dyDescent="0.25">
      <c r="A416" s="43" t="s">
        <v>334</v>
      </c>
      <c r="B416" s="43">
        <v>9163900</v>
      </c>
      <c r="C416" s="14" t="s">
        <v>735</v>
      </c>
      <c r="D416" s="71">
        <v>100</v>
      </c>
      <c r="E416" s="44">
        <f>VLOOKUP($B416,'Accessories&amp;Sundry'!$A:L,7,0)</f>
        <v>23.907168000000002</v>
      </c>
      <c r="F416" s="44">
        <f>VLOOKUP($B416,'Accessories&amp;Sundry'!$A:M,8,0)</f>
        <v>26.297884800000006</v>
      </c>
      <c r="G416" s="44">
        <f>VLOOKUP($B416,'Accessories&amp;Sundry'!$A:N,9,0)</f>
        <v>23.907168000000002</v>
      </c>
      <c r="H416" s="44">
        <f>VLOOKUP($B416,'Accessories&amp;Sundry'!$A:O,10,0)</f>
        <v>26.297884800000006</v>
      </c>
      <c r="I416" s="10" t="s">
        <v>364</v>
      </c>
    </row>
    <row r="417" spans="1:9" ht="13" x14ac:dyDescent="0.25">
      <c r="A417" s="43" t="s">
        <v>110</v>
      </c>
      <c r="B417" s="43">
        <v>9162144</v>
      </c>
      <c r="C417" s="14" t="s">
        <v>736</v>
      </c>
      <c r="D417" s="71">
        <v>1</v>
      </c>
      <c r="E417" s="44">
        <f>VLOOKUP($B417,'Accessories&amp;Sundry'!$A:L,7,0)</f>
        <v>8.7030480000000008</v>
      </c>
      <c r="F417" s="44">
        <f>VLOOKUP($B417,'Accessories&amp;Sundry'!$A:M,8,0)</f>
        <v>9.5733528000000021</v>
      </c>
      <c r="G417" s="44">
        <f>VLOOKUP($B417,'Accessories&amp;Sundry'!$A:N,9,0)</f>
        <v>8.7030480000000008</v>
      </c>
      <c r="H417" s="44">
        <f>VLOOKUP($B417,'Accessories&amp;Sundry'!$A:O,10,0)</f>
        <v>9.5733528000000021</v>
      </c>
      <c r="I417" s="10" t="s">
        <v>364</v>
      </c>
    </row>
    <row r="418" spans="1:9" ht="13" x14ac:dyDescent="0.25">
      <c r="A418" s="43" t="s">
        <v>82</v>
      </c>
      <c r="B418" s="43">
        <v>9162145</v>
      </c>
      <c r="C418" s="14" t="s">
        <v>736</v>
      </c>
      <c r="D418" s="71">
        <v>1</v>
      </c>
      <c r="E418" s="44">
        <f>VLOOKUP($B418,'Accessories&amp;Sundry'!$A:L,7,0)</f>
        <v>10.905024000000001</v>
      </c>
      <c r="F418" s="44">
        <f>VLOOKUP($B418,'Accessories&amp;Sundry'!$A:M,8,0)</f>
        <v>11.995526400000003</v>
      </c>
      <c r="G418" s="44">
        <f>VLOOKUP($B418,'Accessories&amp;Sundry'!$A:N,9,0)</f>
        <v>10.905024000000001</v>
      </c>
      <c r="H418" s="44">
        <f>VLOOKUP($B418,'Accessories&amp;Sundry'!$A:O,10,0)</f>
        <v>11.995526400000003</v>
      </c>
      <c r="I418" s="10" t="s">
        <v>364</v>
      </c>
    </row>
    <row r="419" spans="1:9" ht="13" x14ac:dyDescent="0.25">
      <c r="A419" s="43" t="s">
        <v>83</v>
      </c>
      <c r="B419" s="43">
        <v>9137018</v>
      </c>
      <c r="C419" s="14" t="s">
        <v>736</v>
      </c>
      <c r="D419" s="71">
        <v>1</v>
      </c>
      <c r="E419" s="44">
        <f>VLOOKUP($B419,'Accessories&amp;Sundry'!$A:L,7,0)</f>
        <v>10.905024000000001</v>
      </c>
      <c r="F419" s="44">
        <f>VLOOKUP($B419,'Accessories&amp;Sundry'!$A:M,8,0)</f>
        <v>11.995526400000003</v>
      </c>
      <c r="G419" s="44">
        <f>VLOOKUP($B419,'Accessories&amp;Sundry'!$A:N,9,0)</f>
        <v>10.905024000000001</v>
      </c>
      <c r="H419" s="44">
        <f>VLOOKUP($B419,'Accessories&amp;Sundry'!$A:O,10,0)</f>
        <v>11.995526400000003</v>
      </c>
      <c r="I419" s="10" t="s">
        <v>364</v>
      </c>
    </row>
    <row r="420" spans="1:9" ht="13" x14ac:dyDescent="0.25">
      <c r="A420" s="43" t="s">
        <v>258</v>
      </c>
      <c r="B420" s="43">
        <v>9129671</v>
      </c>
      <c r="C420" s="14" t="s">
        <v>737</v>
      </c>
      <c r="D420" s="71">
        <v>1</v>
      </c>
      <c r="E420" s="44">
        <f>VLOOKUP($B420,'Accessories&amp;Sundry'!$A:L,7,0)</f>
        <v>84.723647999999997</v>
      </c>
      <c r="F420" s="44">
        <f>VLOOKUP($B420,'Accessories&amp;Sundry'!$A:M,8,0)</f>
        <v>93.196012800000005</v>
      </c>
      <c r="G420" s="44">
        <f>VLOOKUP($B420,'Accessories&amp;Sundry'!$A:N,9,0)</f>
        <v>84.723647999999997</v>
      </c>
      <c r="H420" s="44">
        <f>VLOOKUP($B420,'Accessories&amp;Sundry'!$A:O,10,0)</f>
        <v>93.196012800000005</v>
      </c>
      <c r="I420" s="10" t="s">
        <v>364</v>
      </c>
    </row>
    <row r="421" spans="1:9" ht="13" x14ac:dyDescent="0.25">
      <c r="A421" s="43" t="s">
        <v>259</v>
      </c>
      <c r="B421" s="43">
        <v>9129674</v>
      </c>
      <c r="C421" s="14" t="s">
        <v>737</v>
      </c>
      <c r="D421" s="71">
        <v>1</v>
      </c>
      <c r="E421" s="44">
        <f>VLOOKUP($B421,'Accessories&amp;Sundry'!$A:L,7,0)</f>
        <v>107.4774</v>
      </c>
      <c r="F421" s="44">
        <f>VLOOKUP($B421,'Accessories&amp;Sundry'!$A:M,8,0)</f>
        <v>118.22514000000001</v>
      </c>
      <c r="G421" s="44">
        <f>VLOOKUP($B421,'Accessories&amp;Sundry'!$A:N,9,0)</f>
        <v>107.4774</v>
      </c>
      <c r="H421" s="44">
        <f>VLOOKUP($B421,'Accessories&amp;Sundry'!$A:O,10,0)</f>
        <v>118.22514000000001</v>
      </c>
      <c r="I421" s="10" t="s">
        <v>364</v>
      </c>
    </row>
    <row r="422" spans="1:9" ht="13" x14ac:dyDescent="0.25">
      <c r="A422" s="43" t="s">
        <v>260</v>
      </c>
      <c r="B422" s="43">
        <v>9685140</v>
      </c>
      <c r="C422" s="14" t="s">
        <v>737</v>
      </c>
      <c r="D422" s="71">
        <v>1</v>
      </c>
      <c r="E422" s="44">
        <f>VLOOKUP($B422,'Accessories&amp;Sundry'!$A:L,7,0)</f>
        <v>100.976328</v>
      </c>
      <c r="F422" s="44">
        <f>VLOOKUP($B422,'Accessories&amp;Sundry'!$A:M,8,0)</f>
        <v>111.07396080000001</v>
      </c>
      <c r="G422" s="44">
        <f>VLOOKUP($B422,'Accessories&amp;Sundry'!$A:N,9,0)</f>
        <v>100.976328</v>
      </c>
      <c r="H422" s="44">
        <f>VLOOKUP($B422,'Accessories&amp;Sundry'!$A:O,10,0)</f>
        <v>111.07396080000001</v>
      </c>
      <c r="I422" s="10" t="s">
        <v>364</v>
      </c>
    </row>
    <row r="423" spans="1:9" ht="13" x14ac:dyDescent="0.25">
      <c r="A423" s="43" t="s">
        <v>428</v>
      </c>
      <c r="B423" s="43">
        <v>9685179</v>
      </c>
      <c r="C423" s="14" t="s">
        <v>737</v>
      </c>
      <c r="D423" s="71">
        <v>1</v>
      </c>
      <c r="E423" s="44">
        <f>VLOOKUP($B423,'Accessories&amp;Sundry'!$A:L,7,0)</f>
        <v>33.658776000000003</v>
      </c>
      <c r="F423" s="44">
        <f>VLOOKUP($B423,'Accessories&amp;Sundry'!$A:M,8,0)</f>
        <v>37.024653600000008</v>
      </c>
      <c r="G423" s="44">
        <f>VLOOKUP($B423,'Accessories&amp;Sundry'!$A:N,9,0)</f>
        <v>33.658776000000003</v>
      </c>
      <c r="H423" s="44">
        <f>VLOOKUP($B423,'Accessories&amp;Sundry'!$A:O,10,0)</f>
        <v>37.024653600000008</v>
      </c>
      <c r="I423" s="10" t="s">
        <v>364</v>
      </c>
    </row>
    <row r="424" spans="1:9" ht="13" x14ac:dyDescent="0.25">
      <c r="A424" s="43" t="s">
        <v>469</v>
      </c>
      <c r="B424" s="43">
        <v>9685181</v>
      </c>
      <c r="C424" s="14" t="s">
        <v>737</v>
      </c>
      <c r="D424" s="71">
        <v>1</v>
      </c>
      <c r="E424" s="44">
        <f>VLOOKUP($B424,'Accessories&amp;Sundry'!$A:L,7,0)</f>
        <v>146.58868800000002</v>
      </c>
      <c r="F424" s="44">
        <f>VLOOKUP($B424,'Accessories&amp;Sundry'!$A:M,8,0)</f>
        <v>161.24755680000004</v>
      </c>
      <c r="G424" s="44">
        <f>VLOOKUP($B424,'Accessories&amp;Sundry'!$A:N,9,0)</f>
        <v>146.58868800000002</v>
      </c>
      <c r="H424" s="44">
        <f>VLOOKUP($B424,'Accessories&amp;Sundry'!$A:O,10,0)</f>
        <v>161.24755680000004</v>
      </c>
      <c r="I424" s="10" t="s">
        <v>364</v>
      </c>
    </row>
    <row r="425" spans="1:9" ht="13" x14ac:dyDescent="0.25">
      <c r="A425" s="43" t="s">
        <v>295</v>
      </c>
      <c r="B425" s="43">
        <v>9685175</v>
      </c>
      <c r="C425" s="14" t="s">
        <v>737</v>
      </c>
      <c r="D425" s="71">
        <v>1</v>
      </c>
      <c r="E425" s="44">
        <f>VLOOKUP($B425,'Accessories&amp;Sundry'!$A:L,7,0)</f>
        <v>123.73008</v>
      </c>
      <c r="F425" s="44">
        <f>VLOOKUP($B425,'Accessories&amp;Sundry'!$A:M,8,0)</f>
        <v>136.10308800000001</v>
      </c>
      <c r="G425" s="44">
        <f>VLOOKUP($B425,'Accessories&amp;Sundry'!$A:N,9,0)</f>
        <v>123.73008</v>
      </c>
      <c r="H425" s="44">
        <f>VLOOKUP($B425,'Accessories&amp;Sundry'!$A:O,10,0)</f>
        <v>136.10308800000001</v>
      </c>
      <c r="I425" s="10" t="s">
        <v>364</v>
      </c>
    </row>
    <row r="426" spans="1:9" ht="13" x14ac:dyDescent="0.25">
      <c r="A426" s="43" t="s">
        <v>293</v>
      </c>
      <c r="B426" s="43">
        <v>9685122</v>
      </c>
      <c r="C426" s="14" t="s">
        <v>737</v>
      </c>
      <c r="D426" s="71">
        <v>1</v>
      </c>
      <c r="E426" s="44">
        <f>VLOOKUP($B426,'Accessories&amp;Sundry'!$A:L,7,0)</f>
        <v>52.11343200000001</v>
      </c>
      <c r="F426" s="44">
        <f>VLOOKUP($B426,'Accessories&amp;Sundry'!$A:M,8,0)</f>
        <v>57.324775200000019</v>
      </c>
      <c r="G426" s="44">
        <f>VLOOKUP($B426,'Accessories&amp;Sundry'!$A:N,9,0)</f>
        <v>52.11343200000001</v>
      </c>
      <c r="H426" s="44">
        <f>VLOOKUP($B426,'Accessories&amp;Sundry'!$A:O,10,0)</f>
        <v>57.324775200000019</v>
      </c>
      <c r="I426" s="10" t="s">
        <v>364</v>
      </c>
    </row>
    <row r="427" spans="1:9" ht="13" x14ac:dyDescent="0.25">
      <c r="A427" s="43" t="s">
        <v>294</v>
      </c>
      <c r="B427" s="43">
        <v>9685144</v>
      </c>
      <c r="C427" s="14" t="s">
        <v>737</v>
      </c>
      <c r="D427" s="71">
        <v>1</v>
      </c>
      <c r="E427" s="44">
        <f>VLOOKUP($B427,'Accessories&amp;Sundry'!$A:L,7,0)</f>
        <v>52.11343200000001</v>
      </c>
      <c r="F427" s="44">
        <f>VLOOKUP($B427,'Accessories&amp;Sundry'!$A:M,8,0)</f>
        <v>57.324775200000019</v>
      </c>
      <c r="G427" s="44">
        <f>VLOOKUP($B427,'Accessories&amp;Sundry'!$A:N,9,0)</f>
        <v>52.11343200000001</v>
      </c>
      <c r="H427" s="44">
        <f>VLOOKUP($B427,'Accessories&amp;Sundry'!$A:O,10,0)</f>
        <v>57.324775200000019</v>
      </c>
      <c r="I427" s="10" t="s">
        <v>364</v>
      </c>
    </row>
    <row r="428" spans="1:9" ht="13" x14ac:dyDescent="0.25">
      <c r="A428" s="43" t="s">
        <v>194</v>
      </c>
      <c r="B428" s="43">
        <v>9685120</v>
      </c>
      <c r="C428" s="14" t="s">
        <v>737</v>
      </c>
      <c r="D428" s="71">
        <v>1</v>
      </c>
      <c r="E428" s="44">
        <f>VLOOKUP($B428,'Accessories&amp;Sundry'!$A:L,7,0)</f>
        <v>22.858608000000004</v>
      </c>
      <c r="F428" s="44">
        <f>VLOOKUP($B428,'Accessories&amp;Sundry'!$A:M,8,0)</f>
        <v>25.144468800000006</v>
      </c>
      <c r="G428" s="44">
        <f>VLOOKUP($B428,'Accessories&amp;Sundry'!$A:N,9,0)</f>
        <v>22.858608000000004</v>
      </c>
      <c r="H428" s="44">
        <f>VLOOKUP($B428,'Accessories&amp;Sundry'!$A:O,10,0)</f>
        <v>25.144468800000006</v>
      </c>
      <c r="I428" s="10" t="s">
        <v>364</v>
      </c>
    </row>
    <row r="429" spans="1:9" ht="13" x14ac:dyDescent="0.25">
      <c r="A429" s="43" t="s">
        <v>230</v>
      </c>
      <c r="B429" s="43">
        <v>9016332</v>
      </c>
      <c r="C429" s="14" t="s">
        <v>737</v>
      </c>
      <c r="D429" s="71">
        <v>1</v>
      </c>
      <c r="E429" s="44">
        <f>VLOOKUP($B429,'Accessories&amp;Sundry'!$A:L,7,0)</f>
        <v>19.608072</v>
      </c>
      <c r="F429" s="44">
        <f>VLOOKUP($B429,'Accessories&amp;Sundry'!$A:M,8,0)</f>
        <v>21.568879200000001</v>
      </c>
      <c r="G429" s="44">
        <f>VLOOKUP($B429,'Accessories&amp;Sundry'!$A:N,9,0)</f>
        <v>19.608072</v>
      </c>
      <c r="H429" s="44">
        <f>VLOOKUP($B429,'Accessories&amp;Sundry'!$A:O,10,0)</f>
        <v>21.568879200000001</v>
      </c>
      <c r="I429" s="10" t="s">
        <v>364</v>
      </c>
    </row>
    <row r="430" spans="1:9" ht="13" x14ac:dyDescent="0.25">
      <c r="A430" s="43" t="s">
        <v>231</v>
      </c>
      <c r="B430" s="43">
        <v>9685136</v>
      </c>
      <c r="C430" s="14" t="s">
        <v>737</v>
      </c>
      <c r="D430" s="71">
        <v>1</v>
      </c>
      <c r="E430" s="44">
        <f>VLOOKUP($B430,'Accessories&amp;Sundry'!$A:L,7,0)</f>
        <v>33.658776000000003</v>
      </c>
      <c r="F430" s="44">
        <f>VLOOKUP($B430,'Accessories&amp;Sundry'!$A:M,8,0)</f>
        <v>37.024653600000008</v>
      </c>
      <c r="G430" s="44">
        <f>VLOOKUP($B430,'Accessories&amp;Sundry'!$A:N,9,0)</f>
        <v>33.658776000000003</v>
      </c>
      <c r="H430" s="44">
        <f>VLOOKUP($B430,'Accessories&amp;Sundry'!$A:O,10,0)</f>
        <v>37.024653600000008</v>
      </c>
      <c r="I430" s="10" t="s">
        <v>364</v>
      </c>
    </row>
    <row r="431" spans="1:9" ht="13" x14ac:dyDescent="0.25">
      <c r="A431" s="43" t="s">
        <v>154</v>
      </c>
      <c r="B431" s="43">
        <v>9420657</v>
      </c>
      <c r="C431" s="14" t="s">
        <v>737</v>
      </c>
      <c r="D431" s="71">
        <v>1</v>
      </c>
      <c r="E431" s="44">
        <f>VLOOKUP($B431,'Accessories&amp;Sundry'!$A:L,7,0)</f>
        <v>13.106999999999999</v>
      </c>
      <c r="F431" s="44">
        <f>VLOOKUP($B431,'Accessories&amp;Sundry'!$A:M,8,0)</f>
        <v>14.4177</v>
      </c>
      <c r="G431" s="44">
        <f>VLOOKUP($B431,'Accessories&amp;Sundry'!$A:N,9,0)</f>
        <v>13.106999999999999</v>
      </c>
      <c r="H431" s="44">
        <f>VLOOKUP($B431,'Accessories&amp;Sundry'!$A:O,10,0)</f>
        <v>14.4177</v>
      </c>
      <c r="I431" s="10" t="s">
        <v>364</v>
      </c>
    </row>
    <row r="432" spans="1:9" ht="13" x14ac:dyDescent="0.25">
      <c r="A432" s="43" t="s">
        <v>155</v>
      </c>
      <c r="B432" s="43">
        <v>9420659</v>
      </c>
      <c r="C432" s="14" t="s">
        <v>737</v>
      </c>
      <c r="D432" s="71">
        <v>1</v>
      </c>
      <c r="E432" s="44">
        <f>VLOOKUP($B432,'Accessories&amp;Sundry'!$A:L,7,0)</f>
        <v>16.357536</v>
      </c>
      <c r="F432" s="44">
        <f>VLOOKUP($B432,'Accessories&amp;Sundry'!$A:M,8,0)</f>
        <v>17.993289600000001</v>
      </c>
      <c r="G432" s="44">
        <f>VLOOKUP($B432,'Accessories&amp;Sundry'!$A:N,9,0)</f>
        <v>16.357536</v>
      </c>
      <c r="H432" s="44">
        <f>VLOOKUP($B432,'Accessories&amp;Sundry'!$A:O,10,0)</f>
        <v>17.993289600000001</v>
      </c>
      <c r="I432" s="10" t="s">
        <v>364</v>
      </c>
    </row>
    <row r="433" spans="1:9" ht="13" x14ac:dyDescent="0.25">
      <c r="A433" s="43" t="s">
        <v>429</v>
      </c>
      <c r="B433" s="43">
        <v>9707287</v>
      </c>
      <c r="C433" s="14" t="s">
        <v>737</v>
      </c>
      <c r="D433" s="71">
        <v>1</v>
      </c>
      <c r="E433" s="44">
        <f>VLOOKUP($B433,'Accessories&amp;Sundry'!$A:L,7,0)</f>
        <v>33.658776000000003</v>
      </c>
      <c r="F433" s="44">
        <f>VLOOKUP($B433,'Accessories&amp;Sundry'!$A:M,8,0)</f>
        <v>37.024653600000008</v>
      </c>
      <c r="G433" s="44">
        <f>VLOOKUP($B433,'Accessories&amp;Sundry'!$A:N,9,0)</f>
        <v>33.658776000000003</v>
      </c>
      <c r="H433" s="44">
        <f>VLOOKUP($B433,'Accessories&amp;Sundry'!$A:O,10,0)</f>
        <v>37.024653600000008</v>
      </c>
      <c r="I433" s="10" t="s">
        <v>364</v>
      </c>
    </row>
    <row r="434" spans="1:9" ht="13" x14ac:dyDescent="0.25">
      <c r="A434" s="43" t="s">
        <v>177</v>
      </c>
      <c r="B434" s="43">
        <v>9000990</v>
      </c>
      <c r="C434" s="14" t="s">
        <v>738</v>
      </c>
      <c r="D434" s="71">
        <v>1</v>
      </c>
      <c r="E434" s="44">
        <f>VLOOKUP($B434,'Accessories&amp;Sundry'!$A:L,7,0)</f>
        <v>3.3553920000000002</v>
      </c>
      <c r="F434" s="44">
        <f>VLOOKUP($B434,'Accessories&amp;Sundry'!$A:M,8,0)</f>
        <v>3.6909312000000005</v>
      </c>
      <c r="G434" s="44">
        <f>VLOOKUP($B434,'Accessories&amp;Sundry'!$A:N,9,0)</f>
        <v>3.3553920000000002</v>
      </c>
      <c r="H434" s="44">
        <f>VLOOKUP($B434,'Accessories&amp;Sundry'!$A:O,10,0)</f>
        <v>3.6909312000000005</v>
      </c>
      <c r="I434" s="10" t="s">
        <v>364</v>
      </c>
    </row>
    <row r="435" spans="1:9" ht="13" x14ac:dyDescent="0.25">
      <c r="A435" s="43" t="s">
        <v>178</v>
      </c>
      <c r="B435" s="43">
        <v>9014216</v>
      </c>
      <c r="C435" s="14" t="s">
        <v>738</v>
      </c>
      <c r="D435" s="71">
        <v>1</v>
      </c>
      <c r="E435" s="44">
        <f>VLOOKUP($B435,'Accessories&amp;Sundry'!$A:L,7,0)</f>
        <v>3.3553920000000002</v>
      </c>
      <c r="F435" s="44">
        <f>VLOOKUP($B435,'Accessories&amp;Sundry'!$A:M,8,0)</f>
        <v>3.6909312000000005</v>
      </c>
      <c r="G435" s="44">
        <f>VLOOKUP($B435,'Accessories&amp;Sundry'!$A:N,9,0)</f>
        <v>3.3553920000000002</v>
      </c>
      <c r="H435" s="44">
        <f>VLOOKUP($B435,'Accessories&amp;Sundry'!$A:O,10,0)</f>
        <v>3.6909312000000005</v>
      </c>
      <c r="I435" s="10" t="s">
        <v>364</v>
      </c>
    </row>
    <row r="436" spans="1:9" ht="13" x14ac:dyDescent="0.25">
      <c r="A436" s="43" t="s">
        <v>179</v>
      </c>
      <c r="B436" s="43">
        <v>9014164</v>
      </c>
      <c r="C436" s="14" t="s">
        <v>738</v>
      </c>
      <c r="D436" s="71">
        <v>1</v>
      </c>
      <c r="E436" s="44">
        <f>VLOOKUP($B436,'Accessories&amp;Sundry'!$A:L,7,0)</f>
        <v>9.8564640000000008</v>
      </c>
      <c r="F436" s="44">
        <f>VLOOKUP($B436,'Accessories&amp;Sundry'!$A:M,8,0)</f>
        <v>10.842110400000001</v>
      </c>
      <c r="G436" s="44">
        <f>VLOOKUP($B436,'Accessories&amp;Sundry'!$A:N,9,0)</f>
        <v>9.8564640000000008</v>
      </c>
      <c r="H436" s="44">
        <f>VLOOKUP($B436,'Accessories&amp;Sundry'!$A:O,10,0)</f>
        <v>10.842110400000001</v>
      </c>
      <c r="I436" s="10" t="s">
        <v>364</v>
      </c>
    </row>
    <row r="437" spans="1:9" ht="13" x14ac:dyDescent="0.25">
      <c r="A437" s="43" t="s">
        <v>181</v>
      </c>
      <c r="B437" s="43">
        <v>9014172</v>
      </c>
      <c r="C437" s="14" t="s">
        <v>738</v>
      </c>
      <c r="D437" s="71">
        <v>1</v>
      </c>
      <c r="E437" s="44">
        <f>VLOOKUP($B437,'Accessories&amp;Sundry'!$A:L,7,0)</f>
        <v>3.3553920000000002</v>
      </c>
      <c r="F437" s="44">
        <f>VLOOKUP($B437,'Accessories&amp;Sundry'!$A:M,8,0)</f>
        <v>3.6909312000000005</v>
      </c>
      <c r="G437" s="44">
        <f>VLOOKUP($B437,'Accessories&amp;Sundry'!$A:N,9,0)</f>
        <v>3.3553920000000002</v>
      </c>
      <c r="H437" s="44">
        <f>VLOOKUP($B437,'Accessories&amp;Sundry'!$A:O,10,0)</f>
        <v>3.6909312000000005</v>
      </c>
      <c r="I437" s="10" t="s">
        <v>364</v>
      </c>
    </row>
    <row r="438" spans="1:9" ht="13" x14ac:dyDescent="0.25">
      <c r="A438" s="43" t="s">
        <v>405</v>
      </c>
      <c r="B438" s="43">
        <v>9014180</v>
      </c>
      <c r="C438" s="14" t="s">
        <v>738</v>
      </c>
      <c r="D438" s="71">
        <v>1</v>
      </c>
      <c r="E438" s="44">
        <f>VLOOKUP($B438,'Accessories&amp;Sundry'!$A:L,7,0)</f>
        <v>3.3553920000000002</v>
      </c>
      <c r="F438" s="44">
        <f>VLOOKUP($B438,'Accessories&amp;Sundry'!$A:M,8,0)</f>
        <v>3.6909312000000005</v>
      </c>
      <c r="G438" s="44">
        <f>VLOOKUP($B438,'Accessories&amp;Sundry'!$A:N,9,0)</f>
        <v>3.3553920000000002</v>
      </c>
      <c r="H438" s="44">
        <f>VLOOKUP($B438,'Accessories&amp;Sundry'!$A:O,10,0)</f>
        <v>3.6909312000000005</v>
      </c>
      <c r="I438" s="10" t="s">
        <v>364</v>
      </c>
    </row>
    <row r="439" spans="1:9" ht="13" x14ac:dyDescent="0.25">
      <c r="A439" s="43" t="s">
        <v>131</v>
      </c>
      <c r="B439" s="43">
        <v>9146072</v>
      </c>
      <c r="C439" s="14" t="s">
        <v>739</v>
      </c>
      <c r="D439" s="71">
        <v>1</v>
      </c>
      <c r="E439" s="44">
        <f>VLOOKUP($B439,'Accessories&amp;Sundry'!$A:L,7,0)</f>
        <v>282.16749600000003</v>
      </c>
      <c r="F439" s="44">
        <f>VLOOKUP($B439,'Accessories&amp;Sundry'!$A:M,8,0)</f>
        <v>310.38424560000004</v>
      </c>
      <c r="G439" s="44">
        <f>VLOOKUP($B439,'Accessories&amp;Sundry'!$A:N,9,0)</f>
        <v>282.16749600000003</v>
      </c>
      <c r="H439" s="44">
        <f>VLOOKUP($B439,'Accessories&amp;Sundry'!$A:O,10,0)</f>
        <v>310.38424560000004</v>
      </c>
      <c r="I439" s="10" t="s">
        <v>364</v>
      </c>
    </row>
    <row r="440" spans="1:9" ht="13" x14ac:dyDescent="0.25">
      <c r="A440" s="43" t="s">
        <v>169</v>
      </c>
      <c r="B440" s="43">
        <v>9132077</v>
      </c>
      <c r="C440" s="14" t="s">
        <v>739</v>
      </c>
      <c r="D440" s="71">
        <v>1</v>
      </c>
      <c r="E440" s="44">
        <f>VLOOKUP($B440,'Accessories&amp;Sundry'!$A:L,7,0)</f>
        <v>8.7030480000000008</v>
      </c>
      <c r="F440" s="44">
        <f>VLOOKUP($B440,'Accessories&amp;Sundry'!$A:M,8,0)</f>
        <v>9.5733528000000021</v>
      </c>
      <c r="G440" s="44">
        <f>VLOOKUP($B440,'Accessories&amp;Sundry'!$A:N,9,0)</f>
        <v>8.7030480000000008</v>
      </c>
      <c r="H440" s="44">
        <f>VLOOKUP($B440,'Accessories&amp;Sundry'!$A:O,10,0)</f>
        <v>9.5733528000000021</v>
      </c>
      <c r="I440" s="10" t="s">
        <v>364</v>
      </c>
    </row>
    <row r="441" spans="1:9" ht="13" x14ac:dyDescent="0.25">
      <c r="A441" s="43" t="s">
        <v>261</v>
      </c>
      <c r="B441" s="43">
        <v>9146065</v>
      </c>
      <c r="C441" s="14" t="s">
        <v>739</v>
      </c>
      <c r="D441" s="71">
        <v>1</v>
      </c>
      <c r="E441" s="44">
        <f>VLOOKUP($B441,'Accessories&amp;Sundry'!$A:L,7,0)</f>
        <v>13.106999999999999</v>
      </c>
      <c r="F441" s="44">
        <f>VLOOKUP($B441,'Accessories&amp;Sundry'!$A:M,8,0)</f>
        <v>14.4177</v>
      </c>
      <c r="G441" s="44">
        <f>VLOOKUP($B441,'Accessories&amp;Sundry'!$A:N,9,0)</f>
        <v>13.106999999999999</v>
      </c>
      <c r="H441" s="44">
        <f>VLOOKUP($B441,'Accessories&amp;Sundry'!$A:O,10,0)</f>
        <v>14.4177</v>
      </c>
      <c r="I441" s="10" t="s">
        <v>364</v>
      </c>
    </row>
    <row r="442" spans="1:9" ht="13" x14ac:dyDescent="0.25">
      <c r="A442" s="43" t="s">
        <v>332</v>
      </c>
      <c r="B442" s="43">
        <v>9014943</v>
      </c>
      <c r="C442" s="14" t="s">
        <v>740</v>
      </c>
      <c r="D442" s="71">
        <v>1</v>
      </c>
      <c r="E442" s="44">
        <f>VLOOKUP($B442,'Accessories&amp;Sundry'!$A:L,7,0)</f>
        <v>7.6544880000000006</v>
      </c>
      <c r="F442" s="44">
        <f>VLOOKUP($B442,'Accessories&amp;Sundry'!$A:M,8,0)</f>
        <v>8.4199368000000021</v>
      </c>
      <c r="G442" s="44">
        <f>VLOOKUP($B442,'Accessories&amp;Sundry'!$A:N,9,0)</f>
        <v>7.6544880000000006</v>
      </c>
      <c r="H442" s="44">
        <f>VLOOKUP($B442,'Accessories&amp;Sundry'!$A:O,10,0)</f>
        <v>8.4199368000000021</v>
      </c>
      <c r="I442" s="10" t="s">
        <v>364</v>
      </c>
    </row>
    <row r="443" spans="1:9" ht="13" x14ac:dyDescent="0.25">
      <c r="A443" s="43" t="s">
        <v>246</v>
      </c>
      <c r="B443" s="43">
        <v>9154122</v>
      </c>
      <c r="C443" s="14" t="s">
        <v>740</v>
      </c>
      <c r="D443" s="71">
        <v>1</v>
      </c>
      <c r="E443" s="44">
        <f>VLOOKUP($B443,'Accessories&amp;Sundry'!$A:L,7,0)</f>
        <v>19.608072</v>
      </c>
      <c r="F443" s="44">
        <f>VLOOKUP($B443,'Accessories&amp;Sundry'!$A:M,8,0)</f>
        <v>21.568879200000001</v>
      </c>
      <c r="G443" s="44">
        <f>VLOOKUP($B443,'Accessories&amp;Sundry'!$A:N,9,0)</f>
        <v>19.608072</v>
      </c>
      <c r="H443" s="44">
        <f>VLOOKUP($B443,'Accessories&amp;Sundry'!$A:O,10,0)</f>
        <v>21.568879200000001</v>
      </c>
      <c r="I443" s="10" t="s">
        <v>364</v>
      </c>
    </row>
    <row r="444" spans="1:9" ht="13" x14ac:dyDescent="0.25">
      <c r="A444" s="43" t="s">
        <v>71</v>
      </c>
      <c r="B444" s="43">
        <v>9102004</v>
      </c>
      <c r="C444" s="14" t="s">
        <v>740</v>
      </c>
      <c r="D444" s="71">
        <v>1</v>
      </c>
      <c r="E444" s="44">
        <f>VLOOKUP($B444,'Accessories&amp;Sundry'!$A:L,7,0)</f>
        <v>13.106999999999999</v>
      </c>
      <c r="F444" s="44">
        <f>VLOOKUP($B444,'Accessories&amp;Sundry'!$A:M,8,0)</f>
        <v>14.4177</v>
      </c>
      <c r="G444" s="44">
        <f>VLOOKUP($B444,'Accessories&amp;Sundry'!$A:N,9,0)</f>
        <v>13.106999999999999</v>
      </c>
      <c r="H444" s="44">
        <f>VLOOKUP($B444,'Accessories&amp;Sundry'!$A:O,10,0)</f>
        <v>14.4177</v>
      </c>
      <c r="I444" s="10" t="s">
        <v>364</v>
      </c>
    </row>
    <row r="445" spans="1:9" ht="13" x14ac:dyDescent="0.25">
      <c r="A445" s="43" t="s">
        <v>305</v>
      </c>
      <c r="B445" s="43">
        <v>5008587</v>
      </c>
      <c r="C445" s="14" t="s">
        <v>740</v>
      </c>
      <c r="D445" s="71">
        <v>1</v>
      </c>
      <c r="E445" s="44">
        <f>VLOOKUP($B445,'Accessories&amp;Sundry'!$A:L,7,0)</f>
        <v>17.406096000000002</v>
      </c>
      <c r="F445" s="44">
        <f>VLOOKUP($B445,'Accessories&amp;Sundry'!$A:M,8,0)</f>
        <v>19.146705600000004</v>
      </c>
      <c r="G445" s="44">
        <f>VLOOKUP($B445,'Accessories&amp;Sundry'!$A:N,9,0)</f>
        <v>17.406096000000002</v>
      </c>
      <c r="H445" s="44">
        <f>VLOOKUP($B445,'Accessories&amp;Sundry'!$A:O,10,0)</f>
        <v>19.146705600000004</v>
      </c>
      <c r="I445" s="10" t="s">
        <v>364</v>
      </c>
    </row>
    <row r="446" spans="1:9" ht="13" x14ac:dyDescent="0.25">
      <c r="A446" s="43" t="s">
        <v>427</v>
      </c>
      <c r="B446" s="43">
        <v>9015819</v>
      </c>
      <c r="C446" s="14" t="s">
        <v>740</v>
      </c>
      <c r="D446" s="71">
        <v>1</v>
      </c>
      <c r="E446" s="44">
        <f>VLOOKUP($B446,'Accessories&amp;Sundry'!$A:L,7,0)</f>
        <v>51.064872000000001</v>
      </c>
      <c r="F446" s="44">
        <f>VLOOKUP($B446,'Accessories&amp;Sundry'!$A:M,8,0)</f>
        <v>56.171359200000005</v>
      </c>
      <c r="G446" s="44">
        <f>VLOOKUP($B446,'Accessories&amp;Sundry'!$A:N,9,0)</f>
        <v>51.064872000000001</v>
      </c>
      <c r="H446" s="44">
        <f>VLOOKUP($B446,'Accessories&amp;Sundry'!$A:O,10,0)</f>
        <v>56.171359200000005</v>
      </c>
      <c r="I446" s="10" t="s">
        <v>364</v>
      </c>
    </row>
    <row r="447" spans="1:9" ht="13" x14ac:dyDescent="0.25">
      <c r="A447" s="43" t="s">
        <v>406</v>
      </c>
      <c r="B447" s="43">
        <v>9015792</v>
      </c>
      <c r="C447" s="14" t="s">
        <v>741</v>
      </c>
      <c r="D447" s="71">
        <v>1</v>
      </c>
      <c r="E447" s="44">
        <f>VLOOKUP($B447,'Accessories&amp;Sundry'!$A:L,7,0)</f>
        <v>36.909312</v>
      </c>
      <c r="F447" s="44">
        <f>VLOOKUP($B447,'Accessories&amp;Sundry'!$A:M,8,0)</f>
        <v>40.600243200000001</v>
      </c>
      <c r="G447" s="44">
        <f>VLOOKUP($B447,'Accessories&amp;Sundry'!$A:N,9,0)</f>
        <v>36.909312</v>
      </c>
      <c r="H447" s="44">
        <f>VLOOKUP($B447,'Accessories&amp;Sundry'!$A:O,10,0)</f>
        <v>40.600243200000001</v>
      </c>
      <c r="I447" s="8" t="s">
        <v>794</v>
      </c>
    </row>
    <row r="448" spans="1:9" ht="13" x14ac:dyDescent="0.25">
      <c r="A448" s="43" t="s">
        <v>407</v>
      </c>
      <c r="B448" s="43">
        <v>9015805</v>
      </c>
      <c r="C448" s="14" t="s">
        <v>741</v>
      </c>
      <c r="D448" s="71">
        <v>1</v>
      </c>
      <c r="E448" s="44">
        <f>VLOOKUP($B448,'Accessories&amp;Sundry'!$A:L,7,0)</f>
        <v>56.517384</v>
      </c>
      <c r="F448" s="44">
        <f>VLOOKUP($B448,'Accessories&amp;Sundry'!$A:M,8,0)</f>
        <v>62.169122400000006</v>
      </c>
      <c r="G448" s="44">
        <f>VLOOKUP($B448,'Accessories&amp;Sundry'!$A:N,9,0)</f>
        <v>56.517384</v>
      </c>
      <c r="H448" s="44">
        <f>VLOOKUP($B448,'Accessories&amp;Sundry'!$A:O,10,0)</f>
        <v>62.169122400000006</v>
      </c>
      <c r="I448" s="8" t="s">
        <v>794</v>
      </c>
    </row>
    <row r="449" spans="1:9" ht="13" x14ac:dyDescent="0.25">
      <c r="A449" s="43" t="s">
        <v>408</v>
      </c>
      <c r="B449" s="43">
        <v>9015806</v>
      </c>
      <c r="C449" s="14" t="s">
        <v>741</v>
      </c>
      <c r="D449" s="71">
        <v>1</v>
      </c>
      <c r="E449" s="44">
        <f>VLOOKUP($B449,'Accessories&amp;Sundry'!$A:L,7,0)</f>
        <v>84.723647999999997</v>
      </c>
      <c r="F449" s="44">
        <f>VLOOKUP($B449,'Accessories&amp;Sundry'!$A:M,8,0)</f>
        <v>93.196012800000005</v>
      </c>
      <c r="G449" s="44">
        <f>VLOOKUP($B449,'Accessories&amp;Sundry'!$A:N,9,0)</f>
        <v>84.723647999999997</v>
      </c>
      <c r="H449" s="44">
        <f>VLOOKUP($B449,'Accessories&amp;Sundry'!$A:O,10,0)</f>
        <v>93.196012800000005</v>
      </c>
      <c r="I449" s="8" t="s">
        <v>794</v>
      </c>
    </row>
    <row r="450" spans="1:9" ht="13" x14ac:dyDescent="0.25">
      <c r="A450" s="43" t="s">
        <v>470</v>
      </c>
      <c r="B450" s="43">
        <v>9016091</v>
      </c>
      <c r="C450" s="14" t="s">
        <v>741</v>
      </c>
      <c r="D450" s="71">
        <v>1</v>
      </c>
      <c r="E450" s="44">
        <f>VLOOKUP($B450,'Accessories&amp;Sundry'!$A:L,7,0)</f>
        <v>8.7030480000000008</v>
      </c>
      <c r="F450" s="44">
        <f>VLOOKUP($B450,'Accessories&amp;Sundry'!$A:M,8,0)</f>
        <v>9.5733528000000021</v>
      </c>
      <c r="G450" s="44">
        <f>VLOOKUP($B450,'Accessories&amp;Sundry'!$A:N,9,0)</f>
        <v>8.7030480000000008</v>
      </c>
      <c r="H450" s="44">
        <f>VLOOKUP($B450,'Accessories&amp;Sundry'!$A:O,10,0)</f>
        <v>9.5733528000000021</v>
      </c>
      <c r="I450" s="8" t="s">
        <v>794</v>
      </c>
    </row>
    <row r="451" spans="1:9" ht="13" x14ac:dyDescent="0.25">
      <c r="A451" s="43" t="s">
        <v>410</v>
      </c>
      <c r="B451" s="43">
        <v>9013917</v>
      </c>
      <c r="C451" s="14" t="s">
        <v>741</v>
      </c>
      <c r="D451" s="71">
        <v>1</v>
      </c>
      <c r="E451" s="44">
        <f>VLOOKUP($B451,'Accessories&amp;Sundry'!$A:L,7,0)</f>
        <v>79.271135999999998</v>
      </c>
      <c r="F451" s="44">
        <f>VLOOKUP($B451,'Accessories&amp;Sundry'!$A:M,8,0)</f>
        <v>87.198249600000011</v>
      </c>
      <c r="G451" s="44">
        <f>VLOOKUP($B451,'Accessories&amp;Sundry'!$A:N,9,0)</f>
        <v>79.271135999999998</v>
      </c>
      <c r="H451" s="44">
        <f>VLOOKUP($B451,'Accessories&amp;Sundry'!$A:O,10,0)</f>
        <v>87.198249600000011</v>
      </c>
      <c r="I451" s="8" t="s">
        <v>794</v>
      </c>
    </row>
    <row r="452" spans="1:9" ht="13" x14ac:dyDescent="0.25">
      <c r="A452" s="43" t="s">
        <v>333</v>
      </c>
      <c r="B452" s="43">
        <v>9015865</v>
      </c>
      <c r="C452" s="14" t="s">
        <v>741</v>
      </c>
      <c r="D452" s="71">
        <v>1</v>
      </c>
      <c r="E452" s="44">
        <f>VLOOKUP($B452,'Accessories&amp;Sundry'!$A:L,7,0)</f>
        <v>4.4039520000000003</v>
      </c>
      <c r="F452" s="44">
        <f>VLOOKUP($B452,'Accessories&amp;Sundry'!$A:M,8,0)</f>
        <v>4.8443472000000005</v>
      </c>
      <c r="G452" s="44">
        <f>VLOOKUP($B452,'Accessories&amp;Sundry'!$A:N,9,0)</f>
        <v>4.4039520000000003</v>
      </c>
      <c r="H452" s="44">
        <f>VLOOKUP($B452,'Accessories&amp;Sundry'!$A:O,10,0)</f>
        <v>4.8443472000000005</v>
      </c>
      <c r="I452" s="10" t="s">
        <v>364</v>
      </c>
    </row>
    <row r="453" spans="1:9" ht="13" x14ac:dyDescent="0.25">
      <c r="A453" s="43" t="s">
        <v>257</v>
      </c>
      <c r="B453" s="43">
        <v>9203802</v>
      </c>
      <c r="C453" s="14" t="s">
        <v>742</v>
      </c>
      <c r="D453" s="71">
        <v>1</v>
      </c>
      <c r="E453" s="44">
        <f>VLOOKUP($B453,'Accessories&amp;Sundry'!$A:L,7,0)</f>
        <v>35.860752000000005</v>
      </c>
      <c r="F453" s="44">
        <f>VLOOKUP($B453,'Accessories&amp;Sundry'!$A:M,8,0)</f>
        <v>39.446827200000008</v>
      </c>
      <c r="G453" s="44">
        <f>VLOOKUP($B453,'Accessories&amp;Sundry'!$A:N,9,0)</f>
        <v>35.860752000000005</v>
      </c>
      <c r="H453" s="44">
        <f>VLOOKUP($B453,'Accessories&amp;Sundry'!$A:O,10,0)</f>
        <v>39.446827200000008</v>
      </c>
      <c r="I453" s="8" t="s">
        <v>794</v>
      </c>
    </row>
    <row r="454" spans="1:9" ht="13" x14ac:dyDescent="0.25">
      <c r="A454" s="43" t="s">
        <v>46</v>
      </c>
      <c r="B454" s="43">
        <v>9203804</v>
      </c>
      <c r="C454" s="14" t="s">
        <v>742</v>
      </c>
      <c r="D454" s="71">
        <v>1</v>
      </c>
      <c r="E454" s="44">
        <f>VLOOKUP($B454,'Accessories&amp;Sundry'!$A:L,7,0)</f>
        <v>51.064872000000001</v>
      </c>
      <c r="F454" s="44">
        <f>VLOOKUP($B454,'Accessories&amp;Sundry'!$A:M,8,0)</f>
        <v>56.171359200000005</v>
      </c>
      <c r="G454" s="44">
        <f>VLOOKUP($B454,'Accessories&amp;Sundry'!$A:N,9,0)</f>
        <v>51.064872000000001</v>
      </c>
      <c r="H454" s="44">
        <f>VLOOKUP($B454,'Accessories&amp;Sundry'!$A:O,10,0)</f>
        <v>56.171359200000005</v>
      </c>
      <c r="I454" s="8" t="s">
        <v>794</v>
      </c>
    </row>
    <row r="455" spans="1:9" ht="13" x14ac:dyDescent="0.25">
      <c r="A455" s="43" t="s">
        <v>47</v>
      </c>
      <c r="B455" s="43">
        <v>9203805</v>
      </c>
      <c r="C455" s="14" t="s">
        <v>742</v>
      </c>
      <c r="D455" s="71">
        <v>1</v>
      </c>
      <c r="E455" s="44">
        <f>VLOOKUP($B455,'Accessories&amp;Sundry'!$A:L,7,0)</f>
        <v>79.271135999999998</v>
      </c>
      <c r="F455" s="44">
        <f>VLOOKUP($B455,'Accessories&amp;Sundry'!$A:M,8,0)</f>
        <v>87.198249600000011</v>
      </c>
      <c r="G455" s="44">
        <f>VLOOKUP($B455,'Accessories&amp;Sundry'!$A:N,9,0)</f>
        <v>79.271135999999998</v>
      </c>
      <c r="H455" s="44">
        <f>VLOOKUP($B455,'Accessories&amp;Sundry'!$A:O,10,0)</f>
        <v>87.198249600000011</v>
      </c>
      <c r="I455" s="8" t="s">
        <v>794</v>
      </c>
    </row>
    <row r="456" spans="1:9" ht="13" x14ac:dyDescent="0.25">
      <c r="A456" s="43" t="s">
        <v>321</v>
      </c>
      <c r="B456" s="43">
        <v>9203833</v>
      </c>
      <c r="C456" s="14" t="s">
        <v>742</v>
      </c>
      <c r="D456" s="71">
        <v>1</v>
      </c>
      <c r="E456" s="44">
        <f>VLOOKUP($B456,'Accessories&amp;Sundry'!$A:L,7,0)</f>
        <v>35.860752000000005</v>
      </c>
      <c r="F456" s="44">
        <f>VLOOKUP($B456,'Accessories&amp;Sundry'!$A:M,8,0)</f>
        <v>39.446827200000008</v>
      </c>
      <c r="G456" s="44">
        <f>VLOOKUP($B456,'Accessories&amp;Sundry'!$A:N,9,0)</f>
        <v>35.860752000000005</v>
      </c>
      <c r="H456" s="44">
        <f>VLOOKUP($B456,'Accessories&amp;Sundry'!$A:O,10,0)</f>
        <v>39.446827200000008</v>
      </c>
      <c r="I456" s="8" t="s">
        <v>794</v>
      </c>
    </row>
    <row r="457" spans="1:9" ht="13" x14ac:dyDescent="0.25">
      <c r="A457" s="43" t="s">
        <v>352</v>
      </c>
      <c r="B457" s="43">
        <v>9203845</v>
      </c>
      <c r="C457" s="14" t="s">
        <v>742</v>
      </c>
      <c r="D457" s="71">
        <v>1</v>
      </c>
      <c r="E457" s="44">
        <f>VLOOKUP($B457,'Accessories&amp;Sundry'!$A:L,7,0)</f>
        <v>56.517384</v>
      </c>
      <c r="F457" s="44">
        <f>VLOOKUP($B457,'Accessories&amp;Sundry'!$A:M,8,0)</f>
        <v>62.169122400000006</v>
      </c>
      <c r="G457" s="44">
        <f>VLOOKUP($B457,'Accessories&amp;Sundry'!$A:N,9,0)</f>
        <v>56.517384</v>
      </c>
      <c r="H457" s="44">
        <f>VLOOKUP($B457,'Accessories&amp;Sundry'!$A:O,10,0)</f>
        <v>62.169122400000006</v>
      </c>
      <c r="I457" s="8" t="s">
        <v>794</v>
      </c>
    </row>
    <row r="458" spans="1:9" ht="13" x14ac:dyDescent="0.25">
      <c r="A458" s="43" t="s">
        <v>272</v>
      </c>
      <c r="B458" s="43">
        <v>9203839</v>
      </c>
      <c r="C458" s="14" t="s">
        <v>742</v>
      </c>
      <c r="D458" s="71">
        <v>1</v>
      </c>
      <c r="E458" s="44">
        <f>VLOOKUP($B458,'Accessories&amp;Sundry'!$A:L,7,0)</f>
        <v>90.176159999999996</v>
      </c>
      <c r="F458" s="44">
        <f>VLOOKUP($B458,'Accessories&amp;Sundry'!$A:M,8,0)</f>
        <v>99.193776</v>
      </c>
      <c r="G458" s="44">
        <f>VLOOKUP($B458,'Accessories&amp;Sundry'!$A:N,9,0)</f>
        <v>90.176159999999996</v>
      </c>
      <c r="H458" s="44">
        <f>VLOOKUP($B458,'Accessories&amp;Sundry'!$A:O,10,0)</f>
        <v>99.193776</v>
      </c>
      <c r="I458" s="8" t="s">
        <v>794</v>
      </c>
    </row>
    <row r="459" spans="1:9" ht="13" x14ac:dyDescent="0.25">
      <c r="A459" s="43" t="s">
        <v>222</v>
      </c>
      <c r="B459" s="43">
        <v>9001647</v>
      </c>
      <c r="C459" s="14" t="s">
        <v>742</v>
      </c>
      <c r="D459" s="71">
        <v>1</v>
      </c>
      <c r="E459" s="44">
        <f>VLOOKUP($B459,'Accessories&amp;Sundry'!$A:L,7,0)</f>
        <v>38.062727999999993</v>
      </c>
      <c r="F459" s="44">
        <f>VLOOKUP($B459,'Accessories&amp;Sundry'!$A:M,8,0)</f>
        <v>41.869000799999995</v>
      </c>
      <c r="G459" s="44">
        <f>VLOOKUP($B459,'Accessories&amp;Sundry'!$A:N,9,0)</f>
        <v>38.062727999999993</v>
      </c>
      <c r="H459" s="44">
        <f>VLOOKUP($B459,'Accessories&amp;Sundry'!$A:O,10,0)</f>
        <v>41.869000799999995</v>
      </c>
      <c r="I459" s="8" t="s">
        <v>794</v>
      </c>
    </row>
    <row r="460" spans="1:9" ht="13" x14ac:dyDescent="0.25">
      <c r="A460" s="43" t="s">
        <v>223</v>
      </c>
      <c r="B460" s="43">
        <v>9001648</v>
      </c>
      <c r="C460" s="14" t="s">
        <v>742</v>
      </c>
      <c r="D460" s="71">
        <v>1</v>
      </c>
      <c r="E460" s="44">
        <f>VLOOKUP($B460,'Accessories&amp;Sundry'!$A:L,7,0)</f>
        <v>51.064872000000001</v>
      </c>
      <c r="F460" s="44">
        <f>VLOOKUP($B460,'Accessories&amp;Sundry'!$A:M,8,0)</f>
        <v>56.171359200000005</v>
      </c>
      <c r="G460" s="44">
        <f>VLOOKUP($B460,'Accessories&amp;Sundry'!$A:N,9,0)</f>
        <v>51.064872000000001</v>
      </c>
      <c r="H460" s="44">
        <f>VLOOKUP($B460,'Accessories&amp;Sundry'!$A:O,10,0)</f>
        <v>56.171359200000005</v>
      </c>
      <c r="I460" s="8" t="s">
        <v>794</v>
      </c>
    </row>
    <row r="461" spans="1:9" ht="13" x14ac:dyDescent="0.25">
      <c r="A461" s="43" t="s">
        <v>219</v>
      </c>
      <c r="B461" s="43">
        <v>9001659</v>
      </c>
      <c r="C461" s="14" t="s">
        <v>742</v>
      </c>
      <c r="D461" s="71">
        <v>1</v>
      </c>
      <c r="E461" s="44">
        <f>VLOOKUP($B461,'Accessories&amp;Sundry'!$A:L,7,0)</f>
        <v>79.271135999999998</v>
      </c>
      <c r="F461" s="44">
        <f>VLOOKUP($B461,'Accessories&amp;Sundry'!$A:M,8,0)</f>
        <v>87.198249600000011</v>
      </c>
      <c r="G461" s="44">
        <f>VLOOKUP($B461,'Accessories&amp;Sundry'!$A:N,9,0)</f>
        <v>79.271135999999998</v>
      </c>
      <c r="H461" s="44">
        <f>VLOOKUP($B461,'Accessories&amp;Sundry'!$A:O,10,0)</f>
        <v>87.198249600000011</v>
      </c>
      <c r="I461" s="8" t="s">
        <v>794</v>
      </c>
    </row>
    <row r="462" spans="1:9" ht="13" x14ac:dyDescent="0.25">
      <c r="A462" s="73" t="s">
        <v>270</v>
      </c>
      <c r="B462" s="74">
        <v>9001654</v>
      </c>
      <c r="C462" s="14" t="s">
        <v>742</v>
      </c>
      <c r="D462" s="71">
        <v>1</v>
      </c>
      <c r="E462" s="44">
        <f>VLOOKUP($B462,'Accessories&amp;Sundry'!$A:L,7,0)</f>
        <v>41.313264000000004</v>
      </c>
      <c r="F462" s="44">
        <f>VLOOKUP($B462,'Accessories&amp;Sundry'!$A:M,8,0)</f>
        <v>45.44459040000001</v>
      </c>
      <c r="G462" s="44">
        <f>VLOOKUP($B462,'Accessories&amp;Sundry'!$A:N,9,0)</f>
        <v>41.313264000000004</v>
      </c>
      <c r="H462" s="44">
        <f>VLOOKUP($B462,'Accessories&amp;Sundry'!$A:O,10,0)</f>
        <v>45.44459040000001</v>
      </c>
      <c r="I462" s="8" t="s">
        <v>794</v>
      </c>
    </row>
    <row r="463" spans="1:9" ht="13" x14ac:dyDescent="0.25">
      <c r="A463" s="73" t="s">
        <v>322</v>
      </c>
      <c r="B463" s="74">
        <v>9208282</v>
      </c>
      <c r="C463" s="14" t="s">
        <v>742</v>
      </c>
      <c r="D463" s="71">
        <v>1</v>
      </c>
      <c r="E463" s="44">
        <f>VLOOKUP($B463,'Accessories&amp;Sundry'!$A:L,7,0)</f>
        <v>38.062727999999993</v>
      </c>
      <c r="F463" s="44">
        <f>VLOOKUP($B463,'Accessories&amp;Sundry'!$A:M,8,0)</f>
        <v>41.869000799999995</v>
      </c>
      <c r="G463" s="44">
        <f>VLOOKUP($B463,'Accessories&amp;Sundry'!$A:N,9,0)</f>
        <v>38.062727999999993</v>
      </c>
      <c r="H463" s="44">
        <f>VLOOKUP($B463,'Accessories&amp;Sundry'!$A:O,10,0)</f>
        <v>41.869000799999995</v>
      </c>
      <c r="I463" s="8" t="s">
        <v>794</v>
      </c>
    </row>
    <row r="464" spans="1:9" ht="13" x14ac:dyDescent="0.25">
      <c r="A464" s="73" t="s">
        <v>411</v>
      </c>
      <c r="B464" s="74">
        <v>9015793</v>
      </c>
      <c r="C464" s="14" t="s">
        <v>742</v>
      </c>
      <c r="D464" s="71">
        <v>1</v>
      </c>
      <c r="E464" s="44">
        <f>VLOOKUP($B464,'Accessories&amp;Sundry'!$A:L,7,0)</f>
        <v>51.064872000000001</v>
      </c>
      <c r="F464" s="44">
        <f>VLOOKUP($B464,'Accessories&amp;Sundry'!$A:M,8,0)</f>
        <v>56.171359200000005</v>
      </c>
      <c r="G464" s="44">
        <f>VLOOKUP($B464,'Accessories&amp;Sundry'!$A:N,9,0)</f>
        <v>51.064872000000001</v>
      </c>
      <c r="H464" s="44">
        <f>VLOOKUP($B464,'Accessories&amp;Sundry'!$A:O,10,0)</f>
        <v>56.171359200000005</v>
      </c>
      <c r="I464" s="8" t="s">
        <v>794</v>
      </c>
    </row>
    <row r="465" spans="1:9" ht="13" x14ac:dyDescent="0.25">
      <c r="A465" s="73" t="s">
        <v>412</v>
      </c>
      <c r="B465" s="74">
        <v>9015794</v>
      </c>
      <c r="C465" s="14" t="s">
        <v>742</v>
      </c>
      <c r="D465" s="71">
        <v>1</v>
      </c>
      <c r="E465" s="44">
        <f>VLOOKUP($B465,'Accessories&amp;Sundry'!$A:L,7,0)</f>
        <v>51.064872000000001</v>
      </c>
      <c r="F465" s="44">
        <f>VLOOKUP($B465,'Accessories&amp;Sundry'!$A:M,8,0)</f>
        <v>56.171359200000005</v>
      </c>
      <c r="G465" s="44">
        <f>VLOOKUP($B465,'Accessories&amp;Sundry'!$A:N,9,0)</f>
        <v>51.064872000000001</v>
      </c>
      <c r="H465" s="44">
        <f>VLOOKUP($B465,'Accessories&amp;Sundry'!$A:O,10,0)</f>
        <v>56.171359200000005</v>
      </c>
      <c r="I465" s="8" t="s">
        <v>794</v>
      </c>
    </row>
    <row r="466" spans="1:9" ht="13" x14ac:dyDescent="0.25">
      <c r="A466" s="73" t="s">
        <v>413</v>
      </c>
      <c r="B466" s="74">
        <v>9015795</v>
      </c>
      <c r="C466" s="14" t="s">
        <v>742</v>
      </c>
      <c r="D466" s="71">
        <v>1</v>
      </c>
      <c r="E466" s="44">
        <f>VLOOKUP($B466,'Accessories&amp;Sundry'!$A:L,7,0)</f>
        <v>51.064872000000001</v>
      </c>
      <c r="F466" s="44">
        <f>VLOOKUP($B466,'Accessories&amp;Sundry'!$A:M,8,0)</f>
        <v>56.171359200000005</v>
      </c>
      <c r="G466" s="44">
        <f>VLOOKUP($B466,'Accessories&amp;Sundry'!$A:N,9,0)</f>
        <v>51.064872000000001</v>
      </c>
      <c r="H466" s="44">
        <f>VLOOKUP($B466,'Accessories&amp;Sundry'!$A:O,10,0)</f>
        <v>56.171359200000005</v>
      </c>
      <c r="I466" s="8" t="s">
        <v>794</v>
      </c>
    </row>
    <row r="467" spans="1:9" ht="13" x14ac:dyDescent="0.25">
      <c r="A467" s="73" t="s">
        <v>414</v>
      </c>
      <c r="B467" s="74">
        <v>9015796</v>
      </c>
      <c r="C467" s="14" t="s">
        <v>742</v>
      </c>
      <c r="D467" s="71">
        <v>1</v>
      </c>
      <c r="E467" s="44">
        <f>VLOOKUP($B467,'Accessories&amp;Sundry'!$A:L,7,0)</f>
        <v>51.064872000000001</v>
      </c>
      <c r="F467" s="44">
        <f>VLOOKUP($B467,'Accessories&amp;Sundry'!$A:M,8,0)</f>
        <v>56.171359200000005</v>
      </c>
      <c r="G467" s="44">
        <f>VLOOKUP($B467,'Accessories&amp;Sundry'!$A:N,9,0)</f>
        <v>51.064872000000001</v>
      </c>
      <c r="H467" s="44">
        <f>VLOOKUP($B467,'Accessories&amp;Sundry'!$A:O,10,0)</f>
        <v>56.171359200000005</v>
      </c>
      <c r="I467" s="8" t="s">
        <v>794</v>
      </c>
    </row>
    <row r="468" spans="1:9" ht="13" x14ac:dyDescent="0.25">
      <c r="A468" s="75" t="s">
        <v>415</v>
      </c>
      <c r="B468" s="43">
        <v>9015797</v>
      </c>
      <c r="C468" s="14" t="s">
        <v>742</v>
      </c>
      <c r="D468" s="71">
        <v>1</v>
      </c>
      <c r="E468" s="44">
        <f>VLOOKUP($B468,'Accessories&amp;Sundry'!$A:L,7,0)</f>
        <v>51.064872000000001</v>
      </c>
      <c r="F468" s="44">
        <f>VLOOKUP($B468,'Accessories&amp;Sundry'!$A:M,8,0)</f>
        <v>56.171359200000005</v>
      </c>
      <c r="G468" s="44">
        <f>VLOOKUP($B468,'Accessories&amp;Sundry'!$A:N,9,0)</f>
        <v>51.064872000000001</v>
      </c>
      <c r="H468" s="44">
        <f>VLOOKUP($B468,'Accessories&amp;Sundry'!$A:O,10,0)</f>
        <v>56.171359200000005</v>
      </c>
      <c r="I468" s="8" t="s">
        <v>794</v>
      </c>
    </row>
    <row r="469" spans="1:9" ht="13" x14ac:dyDescent="0.25">
      <c r="A469" s="75" t="s">
        <v>416</v>
      </c>
      <c r="B469" s="43">
        <v>9686064</v>
      </c>
      <c r="C469" s="14" t="s">
        <v>742</v>
      </c>
      <c r="D469" s="71">
        <v>1</v>
      </c>
      <c r="E469" s="44">
        <f>VLOOKUP($B469,'Accessories&amp;Sundry'!$A:L,7,0)</f>
        <v>35.860752000000005</v>
      </c>
      <c r="F469" s="44">
        <f>VLOOKUP($B469,'Accessories&amp;Sundry'!$A:M,8,0)</f>
        <v>39.446827200000008</v>
      </c>
      <c r="G469" s="44">
        <f>VLOOKUP($B469,'Accessories&amp;Sundry'!$A:N,9,0)</f>
        <v>35.860752000000005</v>
      </c>
      <c r="H469" s="44">
        <f>VLOOKUP($B469,'Accessories&amp;Sundry'!$A:O,10,0)</f>
        <v>39.446827200000008</v>
      </c>
      <c r="I469" s="8" t="s">
        <v>794</v>
      </c>
    </row>
    <row r="470" spans="1:9" ht="13" x14ac:dyDescent="0.25">
      <c r="A470" s="75" t="s">
        <v>417</v>
      </c>
      <c r="B470" s="43">
        <v>9928200</v>
      </c>
      <c r="C470" s="14" t="s">
        <v>742</v>
      </c>
      <c r="D470" s="71">
        <v>1</v>
      </c>
      <c r="E470" s="44">
        <f>VLOOKUP($B470,'Accessories&amp;Sundry'!$A:L,7,0)</f>
        <v>35.860752000000005</v>
      </c>
      <c r="F470" s="44">
        <f>VLOOKUP($B470,'Accessories&amp;Sundry'!$A:M,8,0)</f>
        <v>39.446827200000008</v>
      </c>
      <c r="G470" s="44">
        <f>VLOOKUP($B470,'Accessories&amp;Sundry'!$A:N,9,0)</f>
        <v>35.860752000000005</v>
      </c>
      <c r="H470" s="44">
        <f>VLOOKUP($B470,'Accessories&amp;Sundry'!$A:O,10,0)</f>
        <v>39.446827200000008</v>
      </c>
      <c r="I470" s="8" t="s">
        <v>794</v>
      </c>
    </row>
    <row r="471" spans="1:9" ht="13" x14ac:dyDescent="0.25">
      <c r="A471" s="75" t="s">
        <v>324</v>
      </c>
      <c r="B471" s="43">
        <v>9018192</v>
      </c>
      <c r="C471" s="14" t="s">
        <v>742</v>
      </c>
      <c r="D471" s="71">
        <v>1</v>
      </c>
      <c r="E471" s="44">
        <f>VLOOKUP($B471,'Accessories&amp;Sundry'!$A:L,7,0)</f>
        <v>135.68366399999999</v>
      </c>
      <c r="F471" s="44">
        <f>VLOOKUP($B471,'Accessories&amp;Sundry'!$A:M,8,0)</f>
        <v>149.2520304</v>
      </c>
      <c r="G471" s="44">
        <f>VLOOKUP($B471,'Accessories&amp;Sundry'!$A:N,9,0)</f>
        <v>135.68366399999999</v>
      </c>
      <c r="H471" s="44">
        <f>VLOOKUP($B471,'Accessories&amp;Sundry'!$A:O,10,0)</f>
        <v>149.2520304</v>
      </c>
      <c r="I471" s="8" t="s">
        <v>794</v>
      </c>
    </row>
    <row r="472" spans="1:9" ht="13" x14ac:dyDescent="0.25">
      <c r="A472" s="75" t="s">
        <v>323</v>
      </c>
      <c r="B472" s="43">
        <v>9018191</v>
      </c>
      <c r="C472" s="14" t="s">
        <v>742</v>
      </c>
      <c r="D472" s="71">
        <v>1</v>
      </c>
      <c r="E472" s="44">
        <f>VLOOKUP($B472,'Accessories&amp;Sundry'!$A:L,7,0)</f>
        <v>135.68366399999999</v>
      </c>
      <c r="F472" s="44">
        <f>VLOOKUP($B472,'Accessories&amp;Sundry'!$A:M,8,0)</f>
        <v>149.2520304</v>
      </c>
      <c r="G472" s="44">
        <f>VLOOKUP($B472,'Accessories&amp;Sundry'!$A:N,9,0)</f>
        <v>135.68366399999999</v>
      </c>
      <c r="H472" s="44">
        <f>VLOOKUP($B472,'Accessories&amp;Sundry'!$A:O,10,0)</f>
        <v>149.2520304</v>
      </c>
      <c r="I472" s="8" t="s">
        <v>794</v>
      </c>
    </row>
    <row r="473" spans="1:9" ht="13" x14ac:dyDescent="0.25">
      <c r="A473" s="75" t="s">
        <v>793</v>
      </c>
      <c r="B473" s="43">
        <v>9027064</v>
      </c>
      <c r="C473" s="14" t="s">
        <v>198</v>
      </c>
      <c r="D473" s="71">
        <v>1</v>
      </c>
      <c r="E473" s="44">
        <f>VLOOKUP($B473,'Accessories&amp;Sundry'!$A:L,7,0)</f>
        <v>90.176159999999996</v>
      </c>
      <c r="F473" s="44">
        <f>VLOOKUP($B473,'Accessories&amp;Sundry'!$A:M,8,0)</f>
        <v>99.193776</v>
      </c>
      <c r="G473" s="44">
        <f>VLOOKUP($B473,'Accessories&amp;Sundry'!$A:N,9,0)</f>
        <v>90.176159999999996</v>
      </c>
      <c r="H473" s="44">
        <f>VLOOKUP($B473,'Accessories&amp;Sundry'!$A:O,10,0)</f>
        <v>99.193776</v>
      </c>
      <c r="I473" s="10" t="s">
        <v>364</v>
      </c>
    </row>
    <row r="474" spans="1:9" ht="13" x14ac:dyDescent="0.25">
      <c r="A474" s="75" t="s">
        <v>1</v>
      </c>
      <c r="B474" s="43">
        <v>9685001</v>
      </c>
      <c r="C474" s="14" t="s">
        <v>198</v>
      </c>
      <c r="D474" s="71">
        <v>1</v>
      </c>
      <c r="E474" s="44">
        <f>VLOOKUP($B474,'Accessories&amp;Sundry'!$A:L,7,0)</f>
        <v>2.2019760000000002</v>
      </c>
      <c r="F474" s="44">
        <f>VLOOKUP($B474,'Accessories&amp;Sundry'!$A:M,8,0)</f>
        <v>2.4221736000000003</v>
      </c>
      <c r="G474" s="44">
        <f>VLOOKUP($B474,'Accessories&amp;Sundry'!$A:N,9,0)</f>
        <v>2.2019760000000002</v>
      </c>
      <c r="H474" s="44">
        <f>VLOOKUP($B474,'Accessories&amp;Sundry'!$A:O,10,0)</f>
        <v>2.4221736000000003</v>
      </c>
      <c r="I474" s="10" t="s">
        <v>364</v>
      </c>
    </row>
    <row r="475" spans="1:9" ht="13" x14ac:dyDescent="0.25">
      <c r="A475" s="75" t="s">
        <v>3</v>
      </c>
      <c r="B475" s="43">
        <v>9910019</v>
      </c>
      <c r="C475" s="14" t="s">
        <v>198</v>
      </c>
      <c r="D475" s="71">
        <v>1</v>
      </c>
      <c r="E475" s="44">
        <f>VLOOKUP($B475,'Accessories&amp;Sundry'!$A:L,7,0)</f>
        <v>2.2019760000000002</v>
      </c>
      <c r="F475" s="44">
        <f>VLOOKUP($B475,'Accessories&amp;Sundry'!$A:M,8,0)</f>
        <v>2.4221736000000003</v>
      </c>
      <c r="G475" s="44">
        <f>VLOOKUP($B475,'Accessories&amp;Sundry'!$A:N,9,0)</f>
        <v>2.2019760000000002</v>
      </c>
      <c r="H475" s="44">
        <f>VLOOKUP($B475,'Accessories&amp;Sundry'!$A:O,10,0)</f>
        <v>2.4221736000000003</v>
      </c>
      <c r="I475" s="10" t="s">
        <v>364</v>
      </c>
    </row>
    <row r="476" spans="1:9" ht="13" x14ac:dyDescent="0.25">
      <c r="A476" s="43" t="s">
        <v>483</v>
      </c>
      <c r="B476" s="76">
        <v>9017142</v>
      </c>
      <c r="C476" s="14" t="s">
        <v>198</v>
      </c>
      <c r="D476" s="71">
        <v>1</v>
      </c>
      <c r="E476" s="44">
        <f>VLOOKUP($B476,'Accessories&amp;Sundry'!$A:L,7,0)</f>
        <v>174.06095999999999</v>
      </c>
      <c r="F476" s="44">
        <f>VLOOKUP($B476,'Accessories&amp;Sundry'!$A:M,8,0)</f>
        <v>191.46705600000001</v>
      </c>
      <c r="G476" s="44">
        <f>VLOOKUP($B476,'Accessories&amp;Sundry'!$A:N,9,0)</f>
        <v>174.06095999999999</v>
      </c>
      <c r="H476" s="44">
        <f>VLOOKUP($B476,'Accessories&amp;Sundry'!$A:O,10,0)</f>
        <v>191.46705600000001</v>
      </c>
      <c r="I476" s="10" t="s">
        <v>364</v>
      </c>
    </row>
    <row r="477" spans="1:9" ht="13" x14ac:dyDescent="0.25">
      <c r="A477" s="43" t="s">
        <v>525</v>
      </c>
      <c r="B477" s="76">
        <v>1810879</v>
      </c>
      <c r="C477" s="14" t="s">
        <v>198</v>
      </c>
      <c r="D477" s="71">
        <v>1</v>
      </c>
      <c r="E477" s="44">
        <f>VLOOKUP($B477,'Accessories&amp;Sundry'!$A:L,7,0)</f>
        <v>365.94743999999997</v>
      </c>
      <c r="F477" s="44">
        <f>VLOOKUP($B477,'Accessories&amp;Sundry'!$A:M,8,0)</f>
        <v>402.54218400000002</v>
      </c>
      <c r="G477" s="44">
        <f>VLOOKUP($B477,'Accessories&amp;Sundry'!$A:N,9,0)</f>
        <v>365.94743999999997</v>
      </c>
      <c r="H477" s="44">
        <f>VLOOKUP($B477,'Accessories&amp;Sundry'!$A:O,10,0)</f>
        <v>402.54218400000002</v>
      </c>
      <c r="I477" s="10" t="s">
        <v>364</v>
      </c>
    </row>
    <row r="478" spans="1:9" ht="13" x14ac:dyDescent="0.25">
      <c r="A478" s="43" t="s">
        <v>634</v>
      </c>
      <c r="B478" s="76">
        <v>9026397</v>
      </c>
      <c r="C478" s="14" t="s">
        <v>633</v>
      </c>
      <c r="D478" s="71">
        <v>20</v>
      </c>
      <c r="E478" s="44">
        <f>VLOOKUP($B478,'Accessories&amp;Sundry'!$A:L,7,0)</f>
        <v>3.14568</v>
      </c>
      <c r="F478" s="44">
        <f>VLOOKUP($B478,'Accessories&amp;Sundry'!$A:M,8,0)</f>
        <v>3.4602480000000004</v>
      </c>
      <c r="G478" s="44">
        <f>VLOOKUP($B478,'Accessories&amp;Sundry'!$A:N,9,0)</f>
        <v>3.14568</v>
      </c>
      <c r="H478" s="44">
        <f>VLOOKUP($B478,'Accessories&amp;Sundry'!$A:O,10,0)</f>
        <v>3.4602480000000004</v>
      </c>
      <c r="I478" s="10" t="s">
        <v>364</v>
      </c>
    </row>
    <row r="479" spans="1:9" ht="13" x14ac:dyDescent="0.25">
      <c r="A479" s="46" t="s">
        <v>616</v>
      </c>
      <c r="B479" s="47">
        <v>1240226</v>
      </c>
      <c r="C479" s="15" t="s">
        <v>612</v>
      </c>
      <c r="D479" s="72">
        <v>1</v>
      </c>
      <c r="E479" s="45">
        <f>VLOOKUP($B479,Curtains!$A:M,7,0)</f>
        <v>748.67183999999997</v>
      </c>
      <c r="F479" s="45">
        <f>VLOOKUP($B479,Curtains!$A:N,8,0)</f>
        <v>823.53902400000004</v>
      </c>
      <c r="G479" s="45">
        <f>VLOOKUP($B479,Curtains!$A:O,9,0)</f>
        <v>748.67183999999997</v>
      </c>
      <c r="H479" s="45">
        <f>VLOOKUP($B479,Curtains!$A:P,10,0)</f>
        <v>823.53902400000004</v>
      </c>
      <c r="I479" s="16" t="s">
        <v>563</v>
      </c>
    </row>
    <row r="480" spans="1:9" ht="13" x14ac:dyDescent="0.25">
      <c r="A480" s="46" t="s">
        <v>619</v>
      </c>
      <c r="B480" s="47">
        <v>1241031</v>
      </c>
      <c r="C480" s="15" t="s">
        <v>612</v>
      </c>
      <c r="D480" s="72">
        <v>1</v>
      </c>
      <c r="E480" s="45">
        <f>VLOOKUP($B480,Curtains!$A:M,7,0)</f>
        <v>803.19695999999999</v>
      </c>
      <c r="F480" s="45">
        <f>VLOOKUP($B480,Curtains!$A:N,8,0)</f>
        <v>883.51665600000001</v>
      </c>
      <c r="G480" s="45">
        <f>VLOOKUP($B480,Curtains!$A:O,9,0)</f>
        <v>803.19695999999999</v>
      </c>
      <c r="H480" s="45">
        <f>VLOOKUP($B480,Curtains!$A:P,10,0)</f>
        <v>883.51665600000001</v>
      </c>
      <c r="I480" s="16" t="s">
        <v>563</v>
      </c>
    </row>
    <row r="481" spans="1:9" ht="13" x14ac:dyDescent="0.25">
      <c r="A481" s="46" t="s">
        <v>617</v>
      </c>
      <c r="B481" s="47">
        <v>1240219</v>
      </c>
      <c r="C481" s="15" t="s">
        <v>612</v>
      </c>
      <c r="D481" s="72">
        <v>1</v>
      </c>
      <c r="E481" s="45">
        <f>VLOOKUP($B481,Curtains!$A:M,7,0)</f>
        <v>770.69160000000011</v>
      </c>
      <c r="F481" s="45">
        <f>VLOOKUP($B481,Curtains!$A:N,8,0)</f>
        <v>847.76076000000023</v>
      </c>
      <c r="G481" s="45">
        <f>VLOOKUP($B481,Curtains!$A:O,9,0)</f>
        <v>770.69160000000011</v>
      </c>
      <c r="H481" s="45">
        <f>VLOOKUP($B481,Curtains!$A:P,10,0)</f>
        <v>847.76076000000023</v>
      </c>
      <c r="I481" s="16" t="s">
        <v>563</v>
      </c>
    </row>
    <row r="482" spans="1:9" ht="13" x14ac:dyDescent="0.25">
      <c r="A482" s="46" t="s">
        <v>620</v>
      </c>
      <c r="B482" s="47">
        <v>1241030</v>
      </c>
      <c r="C482" s="15" t="s">
        <v>612</v>
      </c>
      <c r="D482" s="72">
        <v>1</v>
      </c>
      <c r="E482" s="45">
        <f>VLOOKUP($B482,Curtains!$A:M,7,0)</f>
        <v>825.21672000000012</v>
      </c>
      <c r="F482" s="45">
        <f>VLOOKUP($B482,Curtains!$A:N,8,0)</f>
        <v>907.7383920000002</v>
      </c>
      <c r="G482" s="45">
        <f>VLOOKUP($B482,Curtains!$A:O,9,0)</f>
        <v>825.21672000000012</v>
      </c>
      <c r="H482" s="45">
        <f>VLOOKUP($B482,Curtains!$A:P,10,0)</f>
        <v>907.7383920000002</v>
      </c>
      <c r="I482" s="16" t="s">
        <v>563</v>
      </c>
    </row>
    <row r="483" spans="1:9" ht="13" x14ac:dyDescent="0.25">
      <c r="A483" s="46" t="s">
        <v>618</v>
      </c>
      <c r="B483" s="47">
        <v>1240227</v>
      </c>
      <c r="C483" s="15" t="s">
        <v>612</v>
      </c>
      <c r="D483" s="72">
        <v>1</v>
      </c>
      <c r="E483" s="45">
        <f>VLOOKUP($B483,Curtains!$A:M,7,0)</f>
        <v>912.24720000000002</v>
      </c>
      <c r="F483" s="45">
        <f>VLOOKUP($B483,Curtains!$A:N,8,0)</f>
        <v>1003.4719200000001</v>
      </c>
      <c r="G483" s="45">
        <f>VLOOKUP($B483,Curtains!$A:O,9,0)</f>
        <v>912.24720000000002</v>
      </c>
      <c r="H483" s="45">
        <f>VLOOKUP($B483,Curtains!$A:P,10,0)</f>
        <v>1003.4719200000001</v>
      </c>
      <c r="I483" s="16" t="s">
        <v>563</v>
      </c>
    </row>
    <row r="484" spans="1:9" ht="13" x14ac:dyDescent="0.25">
      <c r="A484" s="46" t="s">
        <v>621</v>
      </c>
      <c r="B484" s="47">
        <v>1241032</v>
      </c>
      <c r="C484" s="15" t="s">
        <v>612</v>
      </c>
      <c r="D484" s="72">
        <v>1</v>
      </c>
      <c r="E484" s="45">
        <f>VLOOKUP($B484,Curtains!$A:M,7,0)</f>
        <v>964.67520000000002</v>
      </c>
      <c r="F484" s="45">
        <f>VLOOKUP($B484,Curtains!$A:N,8,0)</f>
        <v>1061.1427200000001</v>
      </c>
      <c r="G484" s="45">
        <f>VLOOKUP($B484,Curtains!$A:O,9,0)</f>
        <v>964.67520000000002</v>
      </c>
      <c r="H484" s="45">
        <f>VLOOKUP($B484,Curtains!$A:P,10,0)</f>
        <v>1061.1427200000001</v>
      </c>
      <c r="I484" s="16" t="s">
        <v>563</v>
      </c>
    </row>
    <row r="485" spans="1:9" ht="13" x14ac:dyDescent="0.25">
      <c r="A485" s="46" t="s">
        <v>622</v>
      </c>
      <c r="B485" s="47">
        <v>1240229</v>
      </c>
      <c r="C485" s="15" t="s">
        <v>613</v>
      </c>
      <c r="D485" s="72">
        <v>1</v>
      </c>
      <c r="E485" s="45">
        <f>VLOOKUP($B485,Curtains!$A:M,7,0)</f>
        <v>911.19863999999995</v>
      </c>
      <c r="F485" s="45">
        <f>VLOOKUP($B485,Curtains!$A:N,8,0)</f>
        <v>1002.3185040000001</v>
      </c>
      <c r="G485" s="45">
        <f>VLOOKUP($B485,Curtains!$A:O,9,0)</f>
        <v>911.19863999999995</v>
      </c>
      <c r="H485" s="45">
        <f>VLOOKUP($B485,Curtains!$A:P,10,0)</f>
        <v>1002.3185040000001</v>
      </c>
      <c r="I485" s="16" t="s">
        <v>563</v>
      </c>
    </row>
    <row r="486" spans="1:9" ht="13" x14ac:dyDescent="0.25">
      <c r="A486" s="46" t="s">
        <v>623</v>
      </c>
      <c r="B486" s="47">
        <v>1241034</v>
      </c>
      <c r="C486" s="15" t="s">
        <v>613</v>
      </c>
      <c r="D486" s="72">
        <v>1</v>
      </c>
      <c r="E486" s="45">
        <f>VLOOKUP($B486,Curtains!$A:M,7,0)</f>
        <v>965.72376000000008</v>
      </c>
      <c r="F486" s="45">
        <f>VLOOKUP($B486,Curtains!$A:N,8,0)</f>
        <v>1062.2961360000002</v>
      </c>
      <c r="G486" s="45">
        <f>VLOOKUP($B486,Curtains!$A:O,9,0)</f>
        <v>965.72376000000008</v>
      </c>
      <c r="H486" s="45">
        <f>VLOOKUP($B486,Curtains!$A:P,10,0)</f>
        <v>1062.2961360000002</v>
      </c>
      <c r="I486" s="16" t="s">
        <v>563</v>
      </c>
    </row>
    <row r="487" spans="1:9" ht="13" x14ac:dyDescent="0.25">
      <c r="A487" s="46" t="s">
        <v>624</v>
      </c>
      <c r="B487" s="47">
        <v>1240228</v>
      </c>
      <c r="C487" s="15" t="s">
        <v>613</v>
      </c>
      <c r="D487" s="72">
        <v>1</v>
      </c>
      <c r="E487" s="45">
        <f>VLOOKUP($B487,Curtains!$A:M,7,0)</f>
        <v>938.46120000000008</v>
      </c>
      <c r="F487" s="45">
        <f>VLOOKUP($B487,Curtains!$A:N,8,0)</f>
        <v>1032.3073200000001</v>
      </c>
      <c r="G487" s="45">
        <f>VLOOKUP($B487,Curtains!$A:O,9,0)</f>
        <v>938.46120000000008</v>
      </c>
      <c r="H487" s="45">
        <f>VLOOKUP($B487,Curtains!$A:P,10,0)</f>
        <v>1032.3073200000001</v>
      </c>
      <c r="I487" s="16" t="s">
        <v>563</v>
      </c>
    </row>
    <row r="488" spans="1:9" ht="13" x14ac:dyDescent="0.25">
      <c r="A488" s="46" t="s">
        <v>625</v>
      </c>
      <c r="B488" s="47">
        <v>1241033</v>
      </c>
      <c r="C488" s="15" t="s">
        <v>613</v>
      </c>
      <c r="D488" s="72">
        <v>1</v>
      </c>
      <c r="E488" s="45">
        <f>VLOOKUP($B488,Curtains!$A:M,7,0)</f>
        <v>992.98632000000009</v>
      </c>
      <c r="F488" s="45">
        <f>VLOOKUP($B488,Curtains!$A:N,8,0)</f>
        <v>1092.2849520000002</v>
      </c>
      <c r="G488" s="45">
        <f>VLOOKUP($B488,Curtains!$A:O,9,0)</f>
        <v>992.98632000000009</v>
      </c>
      <c r="H488" s="45">
        <f>VLOOKUP($B488,Curtains!$A:P,10,0)</f>
        <v>1092.2849520000002</v>
      </c>
      <c r="I488" s="16" t="s">
        <v>563</v>
      </c>
    </row>
    <row r="489" spans="1:9" ht="13" x14ac:dyDescent="0.25">
      <c r="A489" s="46" t="s">
        <v>626</v>
      </c>
      <c r="B489" s="47">
        <v>1240230</v>
      </c>
      <c r="C489" s="15" t="s">
        <v>613</v>
      </c>
      <c r="D489" s="72">
        <v>1</v>
      </c>
      <c r="E489" s="45">
        <f>VLOOKUP($B489,Curtains!$A:M,7,0)</f>
        <v>1074.7740000000001</v>
      </c>
      <c r="F489" s="45">
        <f>VLOOKUP($B489,Curtains!$A:N,8,0)</f>
        <v>1182.2514000000003</v>
      </c>
      <c r="G489" s="45">
        <f>VLOOKUP($B489,Curtains!$A:O,9,0)</f>
        <v>1074.7740000000001</v>
      </c>
      <c r="H489" s="45">
        <f>VLOOKUP($B489,Curtains!$A:P,10,0)</f>
        <v>1182.2514000000003</v>
      </c>
      <c r="I489" s="16" t="s">
        <v>563</v>
      </c>
    </row>
    <row r="490" spans="1:9" ht="13" x14ac:dyDescent="0.25">
      <c r="A490" s="46" t="s">
        <v>627</v>
      </c>
      <c r="B490" s="47">
        <v>1241035</v>
      </c>
      <c r="C490" s="15" t="s">
        <v>613</v>
      </c>
      <c r="D490" s="72">
        <v>1</v>
      </c>
      <c r="E490" s="45">
        <f>VLOOKUP($B490,Curtains!$A:M,7,0)</f>
        <v>1127.2020000000002</v>
      </c>
      <c r="F490" s="45">
        <f>VLOOKUP($B490,Curtains!$A:N,8,0)</f>
        <v>1239.9222000000004</v>
      </c>
      <c r="G490" s="45">
        <f>VLOOKUP($B490,Curtains!$A:O,9,0)</f>
        <v>1127.2020000000002</v>
      </c>
      <c r="H490" s="45">
        <f>VLOOKUP($B490,Curtains!$A:P,10,0)</f>
        <v>1239.9222000000004</v>
      </c>
      <c r="I490" s="16" t="s">
        <v>563</v>
      </c>
    </row>
    <row r="491" spans="1:9" ht="13" x14ac:dyDescent="0.25">
      <c r="A491" s="46" t="s">
        <v>639</v>
      </c>
      <c r="B491" s="47">
        <v>1002353</v>
      </c>
      <c r="C491" s="15" t="s">
        <v>628</v>
      </c>
      <c r="D491" s="72">
        <v>1</v>
      </c>
      <c r="E491" s="45">
        <f>VLOOKUP($B491,Curtains!$A:M,7,0)</f>
        <v>996.13200000000006</v>
      </c>
      <c r="F491" s="45">
        <f>VLOOKUP($B491,Curtains!$A:N,8,0)</f>
        <v>1095.7452000000001</v>
      </c>
      <c r="G491" s="45">
        <f>VLOOKUP($B491,Curtains!$A:O,9,0)</f>
        <v>996.13200000000006</v>
      </c>
      <c r="H491" s="45">
        <f>VLOOKUP($B491,Curtains!$A:P,10,0)</f>
        <v>1095.7452000000001</v>
      </c>
      <c r="I491" s="16" t="s">
        <v>563</v>
      </c>
    </row>
    <row r="492" spans="1:9" ht="13" x14ac:dyDescent="0.25">
      <c r="A492" s="46" t="s">
        <v>652</v>
      </c>
      <c r="B492" s="47">
        <v>9026468</v>
      </c>
      <c r="C492" s="15" t="s">
        <v>628</v>
      </c>
      <c r="D492" s="72">
        <v>1</v>
      </c>
      <c r="E492" s="45">
        <f>VLOOKUP($B492,Curtains!$A:M,7,0)</f>
        <v>83.884800000000013</v>
      </c>
      <c r="F492" s="45">
        <f>VLOOKUP($B492,Curtains!$A:N,8,0)</f>
        <v>92.273280000000028</v>
      </c>
      <c r="G492" s="45">
        <f>VLOOKUP($B492,Curtains!$A:O,9,0)</f>
        <v>83.884800000000013</v>
      </c>
      <c r="H492" s="45">
        <f>VLOOKUP($B492,Curtains!$A:P,10,0)</f>
        <v>92.273280000000028</v>
      </c>
      <c r="I492" s="16" t="s">
        <v>563</v>
      </c>
    </row>
    <row r="493" spans="1:9" ht="13" x14ac:dyDescent="0.25">
      <c r="A493" s="46" t="s">
        <v>680</v>
      </c>
      <c r="B493" s="47">
        <v>9026571</v>
      </c>
      <c r="C493" s="15" t="s">
        <v>564</v>
      </c>
      <c r="D493" s="72">
        <v>6</v>
      </c>
      <c r="E493" s="45">
        <f>VLOOKUP($B493,Curtains!$A:M,7,0)</f>
        <v>105.84</v>
      </c>
      <c r="F493" s="45">
        <f>VLOOKUP($B493,Curtains!$A:N,8,0)</f>
        <v>116.42400000000001</v>
      </c>
      <c r="G493" s="45">
        <f>VLOOKUP($B493,Curtains!$A:O,9,0)</f>
        <v>105.84</v>
      </c>
      <c r="H493" s="45">
        <f>VLOOKUP($B493,Curtains!$A:P,10,0)</f>
        <v>116.42400000000001</v>
      </c>
      <c r="I493" s="16" t="s">
        <v>563</v>
      </c>
    </row>
    <row r="494" spans="1:9" ht="13" x14ac:dyDescent="0.25">
      <c r="A494" s="46" t="s">
        <v>689</v>
      </c>
      <c r="B494" s="47">
        <v>9026572</v>
      </c>
      <c r="C494" s="15" t="s">
        <v>564</v>
      </c>
      <c r="D494" s="72">
        <v>6</v>
      </c>
      <c r="E494" s="45">
        <f>VLOOKUP($B494,Curtains!$A:M,7,0)</f>
        <v>105.84</v>
      </c>
      <c r="F494" s="45">
        <f>VLOOKUP($B494,Curtains!$A:N,8,0)</f>
        <v>116.42400000000001</v>
      </c>
      <c r="G494" s="45">
        <f>VLOOKUP($B494,Curtains!$A:O,9,0)</f>
        <v>105.84</v>
      </c>
      <c r="H494" s="45">
        <f>VLOOKUP($B494,Curtains!$A:P,10,0)</f>
        <v>116.42400000000001</v>
      </c>
      <c r="I494" s="16" t="s">
        <v>563</v>
      </c>
    </row>
    <row r="495" spans="1:9" ht="13" x14ac:dyDescent="0.25">
      <c r="A495" s="46" t="s">
        <v>565</v>
      </c>
      <c r="B495" s="47">
        <v>1782084</v>
      </c>
      <c r="C495" s="15" t="s">
        <v>564</v>
      </c>
      <c r="D495" s="72">
        <v>1</v>
      </c>
      <c r="E495" s="45">
        <f>VLOOKUP($B495,Curtains!$A:M,7,0)</f>
        <v>1013.95752</v>
      </c>
      <c r="F495" s="45">
        <f>VLOOKUP($B495,Curtains!$A:N,8,0)</f>
        <v>1115.3532720000001</v>
      </c>
      <c r="G495" s="45">
        <f>VLOOKUP($B495,Curtains!$A:O,9,0)</f>
        <v>1013.95752</v>
      </c>
      <c r="H495" s="45">
        <f>VLOOKUP($B495,Curtains!$A:P,10,0)</f>
        <v>1115.3532720000001</v>
      </c>
      <c r="I495" s="16" t="s">
        <v>563</v>
      </c>
    </row>
    <row r="496" spans="1:9" ht="13" x14ac:dyDescent="0.25">
      <c r="A496" s="46" t="s">
        <v>566</v>
      </c>
      <c r="B496" s="47">
        <v>1780897</v>
      </c>
      <c r="C496" s="15" t="s">
        <v>564</v>
      </c>
      <c r="D496" s="72">
        <v>10</v>
      </c>
      <c r="E496" s="45">
        <f>VLOOKUP($B496,Curtains!$A:M,7,0)</f>
        <v>26.213999999999999</v>
      </c>
      <c r="F496" s="45">
        <f>VLOOKUP($B496,Curtains!$A:N,8,0)</f>
        <v>28.8354</v>
      </c>
      <c r="G496" s="45">
        <f>VLOOKUP($B496,Curtains!$A:O,9,0)</f>
        <v>26.213999999999999</v>
      </c>
      <c r="H496" s="45">
        <f>VLOOKUP($B496,Curtains!$A:P,10,0)</f>
        <v>28.8354</v>
      </c>
      <c r="I496" s="16" t="s">
        <v>563</v>
      </c>
    </row>
    <row r="497" spans="1:9" ht="13" x14ac:dyDescent="0.25">
      <c r="A497" s="46" t="s">
        <v>567</v>
      </c>
      <c r="B497" s="47">
        <v>1780945</v>
      </c>
      <c r="C497" s="15" t="s">
        <v>564</v>
      </c>
      <c r="D497" s="72">
        <v>10</v>
      </c>
      <c r="E497" s="45">
        <f>VLOOKUP($B497,Curtains!$A:M,7,0)</f>
        <v>26.213999999999999</v>
      </c>
      <c r="F497" s="45">
        <f>VLOOKUP($B497,Curtains!$A:N,8,0)</f>
        <v>28.8354</v>
      </c>
      <c r="G497" s="45">
        <f>VLOOKUP($B497,Curtains!$A:O,9,0)</f>
        <v>26.213999999999999</v>
      </c>
      <c r="H497" s="45">
        <f>VLOOKUP($B497,Curtains!$A:P,10,0)</f>
        <v>28.8354</v>
      </c>
      <c r="I497" s="16" t="s">
        <v>563</v>
      </c>
    </row>
    <row r="498" spans="1:9" ht="13" x14ac:dyDescent="0.25">
      <c r="A498" s="46" t="s">
        <v>568</v>
      </c>
      <c r="B498" s="47">
        <v>1782318</v>
      </c>
      <c r="C498" s="15" t="s">
        <v>564</v>
      </c>
      <c r="D498" s="72">
        <v>10</v>
      </c>
      <c r="E498" s="45">
        <f>VLOOKUP($B498,Curtains!$A:M,7,0)</f>
        <v>19.922640000000001</v>
      </c>
      <c r="F498" s="45">
        <f>VLOOKUP($B498,Curtains!$A:N,8,0)</f>
        <v>21.914904000000003</v>
      </c>
      <c r="G498" s="45">
        <f>VLOOKUP($B498,Curtains!$A:O,9,0)</f>
        <v>19.922640000000001</v>
      </c>
      <c r="H498" s="45">
        <f>VLOOKUP($B498,Curtains!$A:P,10,0)</f>
        <v>21.914904000000003</v>
      </c>
      <c r="I498" s="16" t="s">
        <v>563</v>
      </c>
    </row>
    <row r="499" spans="1:9" ht="13" x14ac:dyDescent="0.25">
      <c r="A499" s="46" t="s">
        <v>569</v>
      </c>
      <c r="B499" s="47">
        <v>1781344</v>
      </c>
      <c r="C499" s="15" t="s">
        <v>564</v>
      </c>
      <c r="D499" s="72">
        <v>10</v>
      </c>
      <c r="E499" s="45">
        <f>VLOOKUP($B499,Curtains!$A:M,7,0)</f>
        <v>46.13664</v>
      </c>
      <c r="F499" s="45">
        <f>VLOOKUP($B499,Curtains!$A:N,8,0)</f>
        <v>50.750304000000007</v>
      </c>
      <c r="G499" s="45">
        <f>VLOOKUP($B499,Curtains!$A:O,9,0)</f>
        <v>46.13664</v>
      </c>
      <c r="H499" s="45">
        <f>VLOOKUP($B499,Curtains!$A:P,10,0)</f>
        <v>50.750304000000007</v>
      </c>
      <c r="I499" s="16" t="s">
        <v>563</v>
      </c>
    </row>
    <row r="500" spans="1:9" ht="13" x14ac:dyDescent="0.25">
      <c r="A500" s="46" t="s">
        <v>570</v>
      </c>
      <c r="B500" s="47">
        <v>1781416</v>
      </c>
      <c r="C500" s="15" t="s">
        <v>564</v>
      </c>
      <c r="D500" s="72">
        <v>10</v>
      </c>
      <c r="E500" s="45">
        <f>VLOOKUP($B500,Curtains!$A:M,7,0)</f>
        <v>11.53416</v>
      </c>
      <c r="F500" s="45">
        <f>VLOOKUP($B500,Curtains!$A:N,8,0)</f>
        <v>12.687576000000002</v>
      </c>
      <c r="G500" s="45">
        <f>VLOOKUP($B500,Curtains!$A:O,9,0)</f>
        <v>11.53416</v>
      </c>
      <c r="H500" s="45">
        <f>VLOOKUP($B500,Curtains!$A:P,10,0)</f>
        <v>12.687576000000002</v>
      </c>
      <c r="I500" s="16" t="s">
        <v>563</v>
      </c>
    </row>
    <row r="501" spans="1:9" ht="13" x14ac:dyDescent="0.25">
      <c r="A501" s="46" t="s">
        <v>571</v>
      </c>
      <c r="B501" s="47">
        <v>1781417</v>
      </c>
      <c r="C501" s="15" t="s">
        <v>564</v>
      </c>
      <c r="D501" s="72">
        <v>10</v>
      </c>
      <c r="E501" s="45">
        <f>VLOOKUP($B501,Curtains!$A:M,7,0)</f>
        <v>36.699600000000004</v>
      </c>
      <c r="F501" s="45">
        <f>VLOOKUP($B501,Curtains!$A:N,8,0)</f>
        <v>40.369560000000007</v>
      </c>
      <c r="G501" s="45">
        <f>VLOOKUP($B501,Curtains!$A:O,9,0)</f>
        <v>36.699600000000004</v>
      </c>
      <c r="H501" s="45">
        <f>VLOOKUP($B501,Curtains!$A:P,10,0)</f>
        <v>40.369560000000007</v>
      </c>
      <c r="I501" s="16" t="s">
        <v>563</v>
      </c>
    </row>
    <row r="502" spans="1:9" ht="13" x14ac:dyDescent="0.25">
      <c r="A502" s="46" t="s">
        <v>572</v>
      </c>
      <c r="B502" s="47">
        <v>1782316</v>
      </c>
      <c r="C502" s="15" t="s">
        <v>564</v>
      </c>
      <c r="D502" s="72">
        <v>10</v>
      </c>
      <c r="E502" s="45">
        <f>VLOOKUP($B502,Curtains!$A:M,7,0)</f>
        <v>9.4370400000000014</v>
      </c>
      <c r="F502" s="45">
        <f>VLOOKUP($B502,Curtains!$A:N,8,0)</f>
        <v>10.380744000000002</v>
      </c>
      <c r="G502" s="45">
        <f>VLOOKUP($B502,Curtains!$A:O,9,0)</f>
        <v>9.4370400000000014</v>
      </c>
      <c r="H502" s="45">
        <f>VLOOKUP($B502,Curtains!$A:P,10,0)</f>
        <v>10.380744000000002</v>
      </c>
      <c r="I502" s="16" t="s">
        <v>563</v>
      </c>
    </row>
    <row r="503" spans="1:9" ht="13" x14ac:dyDescent="0.25">
      <c r="A503" s="46" t="s">
        <v>573</v>
      </c>
      <c r="B503" s="47">
        <v>1781415</v>
      </c>
      <c r="C503" s="15" t="s">
        <v>564</v>
      </c>
      <c r="D503" s="72">
        <v>500</v>
      </c>
      <c r="E503" s="45">
        <f>VLOOKUP($B503,Curtains!$A:M,7,0)</f>
        <v>2.0971199999999999</v>
      </c>
      <c r="F503" s="45">
        <f>VLOOKUP($B503,Curtains!$A:N,8,0)</f>
        <v>2.306832</v>
      </c>
      <c r="G503" s="45">
        <f>VLOOKUP($B503,Curtains!$A:O,9,0)</f>
        <v>2.0971199999999999</v>
      </c>
      <c r="H503" s="45">
        <f>VLOOKUP($B503,Curtains!$A:P,10,0)</f>
        <v>2.306832</v>
      </c>
      <c r="I503" s="16" t="s">
        <v>563</v>
      </c>
    </row>
    <row r="504" spans="1:9" ht="13" x14ac:dyDescent="0.25">
      <c r="A504" s="46" t="s">
        <v>574</v>
      </c>
      <c r="B504" s="47">
        <v>1780895</v>
      </c>
      <c r="C504" s="15" t="s">
        <v>564</v>
      </c>
      <c r="D504" s="72">
        <v>20</v>
      </c>
      <c r="E504" s="45">
        <f>VLOOKUP($B504,Curtains!$A:M,7,0)</f>
        <v>2.0971199999999999</v>
      </c>
      <c r="F504" s="45">
        <f>VLOOKUP($B504,Curtains!$A:N,8,0)</f>
        <v>2.306832</v>
      </c>
      <c r="G504" s="45">
        <f>VLOOKUP($B504,Curtains!$A:O,9,0)</f>
        <v>2.0971199999999999</v>
      </c>
      <c r="H504" s="45">
        <f>VLOOKUP($B504,Curtains!$A:P,10,0)</f>
        <v>2.306832</v>
      </c>
      <c r="I504" s="16" t="s">
        <v>563</v>
      </c>
    </row>
    <row r="505" spans="1:9" ht="13" x14ac:dyDescent="0.25">
      <c r="A505" s="46" t="s">
        <v>576</v>
      </c>
      <c r="B505" s="47">
        <v>1780901</v>
      </c>
      <c r="C505" s="15" t="s">
        <v>575</v>
      </c>
      <c r="D505" s="72">
        <v>1</v>
      </c>
      <c r="E505" s="45">
        <f>VLOOKUP($B505,Curtains!$A:M,7,0)</f>
        <v>1351.5938400000002</v>
      </c>
      <c r="F505" s="45">
        <f>VLOOKUP($B505,Curtains!$A:N,8,0)</f>
        <v>1486.7532240000003</v>
      </c>
      <c r="G505" s="45">
        <f>VLOOKUP($B505,Curtains!$A:O,9,0)</f>
        <v>1351.5938400000002</v>
      </c>
      <c r="H505" s="45">
        <f>VLOOKUP($B505,Curtains!$A:P,10,0)</f>
        <v>1486.7532240000003</v>
      </c>
      <c r="I505" s="16" t="s">
        <v>563</v>
      </c>
    </row>
    <row r="506" spans="1:9" ht="13" x14ac:dyDescent="0.25">
      <c r="A506" s="46" t="s">
        <v>577</v>
      </c>
      <c r="B506" s="47">
        <v>1780902</v>
      </c>
      <c r="C506" s="15" t="s">
        <v>575</v>
      </c>
      <c r="D506" s="72">
        <v>1</v>
      </c>
      <c r="E506" s="45">
        <f>VLOOKUP($B506,Curtains!$A:M,7,0)</f>
        <v>1351.5938400000002</v>
      </c>
      <c r="F506" s="45">
        <f>VLOOKUP($B506,Curtains!$A:N,8,0)</f>
        <v>1486.7532240000003</v>
      </c>
      <c r="G506" s="45">
        <f>VLOOKUP($B506,Curtains!$A:O,9,0)</f>
        <v>1351.5938400000002</v>
      </c>
      <c r="H506" s="45">
        <f>VLOOKUP($B506,Curtains!$A:P,10,0)</f>
        <v>1486.7532240000003</v>
      </c>
      <c r="I506" s="16" t="s">
        <v>563</v>
      </c>
    </row>
    <row r="507" spans="1:9" ht="13" x14ac:dyDescent="0.25">
      <c r="A507" s="46" t="s">
        <v>578</v>
      </c>
      <c r="B507" s="47">
        <v>1780903</v>
      </c>
      <c r="C507" s="15" t="s">
        <v>575</v>
      </c>
      <c r="D507" s="72">
        <v>1</v>
      </c>
      <c r="E507" s="45">
        <f>VLOOKUP($B507,Curtains!$A:M,7,0)</f>
        <v>1239.3979200000001</v>
      </c>
      <c r="F507" s="45">
        <f>VLOOKUP($B507,Curtains!$A:N,8,0)</f>
        <v>1363.3377120000002</v>
      </c>
      <c r="G507" s="45">
        <f>VLOOKUP($B507,Curtains!$A:O,9,0)</f>
        <v>1239.3979200000001</v>
      </c>
      <c r="H507" s="45">
        <f>VLOOKUP($B507,Curtains!$A:P,10,0)</f>
        <v>1363.3377120000002</v>
      </c>
      <c r="I507" s="16" t="s">
        <v>563</v>
      </c>
    </row>
    <row r="508" spans="1:9" ht="13" x14ac:dyDescent="0.25">
      <c r="A508" s="46" t="s">
        <v>579</v>
      </c>
      <c r="B508" s="47">
        <v>1782310</v>
      </c>
      <c r="C508" s="15" t="s">
        <v>575</v>
      </c>
      <c r="D508" s="72">
        <v>1</v>
      </c>
      <c r="E508" s="45">
        <f>VLOOKUP($B508,Curtains!$A:M,7,0)</f>
        <v>1351.5938400000002</v>
      </c>
      <c r="F508" s="45">
        <f>VLOOKUP($B508,Curtains!$A:N,8,0)</f>
        <v>1486.7532240000003</v>
      </c>
      <c r="G508" s="45">
        <f>VLOOKUP($B508,Curtains!$A:O,9,0)</f>
        <v>1351.5938400000002</v>
      </c>
      <c r="H508" s="45">
        <f>VLOOKUP($B508,Curtains!$A:P,10,0)</f>
        <v>1486.7532240000003</v>
      </c>
      <c r="I508" s="16" t="s">
        <v>563</v>
      </c>
    </row>
    <row r="509" spans="1:9" ht="13" x14ac:dyDescent="0.25">
      <c r="A509" s="46" t="s">
        <v>681</v>
      </c>
      <c r="B509" s="47">
        <v>1782848</v>
      </c>
      <c r="C509" s="15" t="s">
        <v>575</v>
      </c>
      <c r="D509" s="72">
        <v>1</v>
      </c>
      <c r="E509" s="45">
        <f>VLOOKUP($B509,Curtains!$A:M,7,0)</f>
        <v>1377</v>
      </c>
      <c r="F509" s="45">
        <f>VLOOKUP($B509,Curtains!$A:N,8,0)</f>
        <v>1514.7</v>
      </c>
      <c r="G509" s="45">
        <f>VLOOKUP($B509,Curtains!$A:O,9,0)</f>
        <v>1377</v>
      </c>
      <c r="H509" s="45">
        <f>VLOOKUP($B509,Curtains!$A:P,10,0)</f>
        <v>1514.7</v>
      </c>
      <c r="I509" s="16" t="s">
        <v>563</v>
      </c>
    </row>
    <row r="510" spans="1:9" ht="13" x14ac:dyDescent="0.25">
      <c r="A510" s="46" t="s">
        <v>580</v>
      </c>
      <c r="B510" s="47">
        <v>1782301</v>
      </c>
      <c r="C510" s="15" t="s">
        <v>575</v>
      </c>
      <c r="D510" s="72">
        <v>1</v>
      </c>
      <c r="E510" s="45">
        <f>VLOOKUP($B510,Curtains!$A:M,7,0)</f>
        <v>407.88983999999999</v>
      </c>
      <c r="F510" s="45">
        <f>VLOOKUP($B510,Curtains!$A:N,8,0)</f>
        <v>448.67882400000002</v>
      </c>
      <c r="G510" s="45">
        <f>VLOOKUP($B510,Curtains!$A:O,9,0)</f>
        <v>407.88983999999999</v>
      </c>
      <c r="H510" s="45">
        <f>VLOOKUP($B510,Curtains!$A:P,10,0)</f>
        <v>448.67882400000002</v>
      </c>
      <c r="I510" s="16" t="s">
        <v>563</v>
      </c>
    </row>
    <row r="511" spans="1:9" ht="13" x14ac:dyDescent="0.25">
      <c r="A511" s="46" t="s">
        <v>581</v>
      </c>
      <c r="B511" s="47">
        <v>1780946</v>
      </c>
      <c r="C511" s="15" t="s">
        <v>575</v>
      </c>
      <c r="D511" s="72">
        <v>10</v>
      </c>
      <c r="E511" s="45">
        <f>VLOOKUP($B511,Curtains!$A:M,7,0)</f>
        <v>11.53416</v>
      </c>
      <c r="F511" s="45">
        <f>VLOOKUP($B511,Curtains!$A:N,8,0)</f>
        <v>12.687576000000002</v>
      </c>
      <c r="G511" s="45">
        <f>VLOOKUP($B511,Curtains!$A:O,9,0)</f>
        <v>11.53416</v>
      </c>
      <c r="H511" s="45">
        <f>VLOOKUP($B511,Curtains!$A:P,10,0)</f>
        <v>12.687576000000002</v>
      </c>
      <c r="I511" s="16" t="s">
        <v>563</v>
      </c>
    </row>
    <row r="512" spans="1:9" ht="13" x14ac:dyDescent="0.25">
      <c r="A512" s="46" t="s">
        <v>582</v>
      </c>
      <c r="B512" s="47">
        <v>1780947</v>
      </c>
      <c r="C512" s="15" t="s">
        <v>575</v>
      </c>
      <c r="D512" s="72">
        <v>10</v>
      </c>
      <c r="E512" s="45">
        <f>VLOOKUP($B512,Curtains!$A:M,7,0)</f>
        <v>36.699600000000004</v>
      </c>
      <c r="F512" s="45">
        <f>VLOOKUP($B512,Curtains!$A:N,8,0)</f>
        <v>40.369560000000007</v>
      </c>
      <c r="G512" s="45">
        <f>VLOOKUP($B512,Curtains!$A:O,9,0)</f>
        <v>36.699600000000004</v>
      </c>
      <c r="H512" s="45">
        <f>VLOOKUP($B512,Curtains!$A:P,10,0)</f>
        <v>40.369560000000007</v>
      </c>
      <c r="I512" s="16" t="s">
        <v>563</v>
      </c>
    </row>
    <row r="513" spans="1:9" ht="13" x14ac:dyDescent="0.25">
      <c r="A513" s="46" t="s">
        <v>583</v>
      </c>
      <c r="B513" s="47">
        <v>1780953</v>
      </c>
      <c r="C513" s="15" t="s">
        <v>575</v>
      </c>
      <c r="D513" s="72">
        <v>10</v>
      </c>
      <c r="E513" s="45">
        <f>VLOOKUP($B513,Curtains!$A:M,7,0)</f>
        <v>20.971200000000003</v>
      </c>
      <c r="F513" s="45">
        <f>VLOOKUP($B513,Curtains!$A:N,8,0)</f>
        <v>23.068320000000007</v>
      </c>
      <c r="G513" s="45">
        <f>VLOOKUP($B513,Curtains!$A:O,9,0)</f>
        <v>20.971200000000003</v>
      </c>
      <c r="H513" s="45">
        <f>VLOOKUP($B513,Curtains!$A:P,10,0)</f>
        <v>23.068320000000007</v>
      </c>
      <c r="I513" s="16" t="s">
        <v>563</v>
      </c>
    </row>
    <row r="514" spans="1:9" ht="13" x14ac:dyDescent="0.25">
      <c r="A514" s="46" t="s">
        <v>695</v>
      </c>
      <c r="B514" s="47">
        <v>1782321</v>
      </c>
      <c r="C514" s="15" t="s">
        <v>575</v>
      </c>
      <c r="D514" s="72">
        <v>1</v>
      </c>
      <c r="E514" s="45">
        <f>VLOOKUP($B514,Curtains!$A:M,7,0)</f>
        <v>28.206263999999997</v>
      </c>
      <c r="F514" s="45">
        <f>VLOOKUP($B514,Curtains!$A:N,8,0)</f>
        <v>31.026890399999999</v>
      </c>
      <c r="G514" s="45">
        <f>VLOOKUP($B514,Curtains!$A:O,9,0)</f>
        <v>28.206263999999997</v>
      </c>
      <c r="H514" s="45">
        <f>VLOOKUP($B514,Curtains!$A:P,10,0)</f>
        <v>31.026890399999999</v>
      </c>
      <c r="I514" s="16" t="s">
        <v>563</v>
      </c>
    </row>
    <row r="515" spans="1:9" ht="13" x14ac:dyDescent="0.25">
      <c r="A515" s="46" t="s">
        <v>679</v>
      </c>
      <c r="B515" s="47">
        <v>1782319</v>
      </c>
      <c r="C515" s="15" t="s">
        <v>575</v>
      </c>
      <c r="D515" s="72">
        <v>1</v>
      </c>
      <c r="E515" s="45">
        <f>VLOOKUP($B515,Curtains!$A:M,7,0)</f>
        <v>20.399999999999999</v>
      </c>
      <c r="F515" s="45">
        <f>VLOOKUP($B515,Curtains!$A:N,8,0)</f>
        <v>22.44</v>
      </c>
      <c r="G515" s="45">
        <f>VLOOKUP($B515,Curtains!$A:O,9,0)</f>
        <v>20.399999999999999</v>
      </c>
      <c r="H515" s="45">
        <f>VLOOKUP($B515,Curtains!$A:P,10,0)</f>
        <v>22.44</v>
      </c>
      <c r="I515" s="16" t="s">
        <v>563</v>
      </c>
    </row>
    <row r="516" spans="1:9" ht="13" x14ac:dyDescent="0.25">
      <c r="A516" s="46" t="s">
        <v>584</v>
      </c>
      <c r="B516" s="47">
        <v>1782320</v>
      </c>
      <c r="C516" s="15" t="s">
        <v>575</v>
      </c>
      <c r="D516" s="72">
        <v>10</v>
      </c>
      <c r="E516" s="45">
        <f>VLOOKUP($B516,Curtains!$A:M,7,0)</f>
        <v>28.311119999999999</v>
      </c>
      <c r="F516" s="45">
        <f>VLOOKUP($B516,Curtains!$A:N,8,0)</f>
        <v>31.142232</v>
      </c>
      <c r="G516" s="45">
        <f>VLOOKUP($B516,Curtains!$A:O,9,0)</f>
        <v>28.311119999999999</v>
      </c>
      <c r="H516" s="45">
        <f>VLOOKUP($B516,Curtains!$A:P,10,0)</f>
        <v>31.142232</v>
      </c>
      <c r="I516" s="16" t="s">
        <v>563</v>
      </c>
    </row>
    <row r="517" spans="1:9" ht="13" x14ac:dyDescent="0.25">
      <c r="A517" s="46" t="s">
        <v>585</v>
      </c>
      <c r="B517" s="47">
        <v>1780905</v>
      </c>
      <c r="C517" s="15" t="s">
        <v>575</v>
      </c>
      <c r="D517" s="72">
        <v>20</v>
      </c>
      <c r="E517" s="45">
        <f>VLOOKUP($B517,Curtains!$A:M,7,0)</f>
        <v>2.0971199999999999</v>
      </c>
      <c r="F517" s="45">
        <f>VLOOKUP($B517,Curtains!$A:N,8,0)</f>
        <v>2.306832</v>
      </c>
      <c r="G517" s="45">
        <f>VLOOKUP($B517,Curtains!$A:O,9,0)</f>
        <v>2.0971199999999999</v>
      </c>
      <c r="H517" s="45">
        <f>VLOOKUP($B517,Curtains!$A:P,10,0)</f>
        <v>2.306832</v>
      </c>
      <c r="I517" s="16" t="s">
        <v>563</v>
      </c>
    </row>
    <row r="518" spans="1:9" ht="13" x14ac:dyDescent="0.25">
      <c r="A518" s="46" t="s">
        <v>678</v>
      </c>
      <c r="B518" s="47">
        <v>9027045</v>
      </c>
      <c r="C518" s="15" t="s">
        <v>575</v>
      </c>
      <c r="D518" s="72">
        <v>10</v>
      </c>
      <c r="E518" s="45">
        <f>VLOOKUP($B518,Curtains!$A:M,7,0)</f>
        <v>10.199999999999999</v>
      </c>
      <c r="F518" s="45">
        <f>VLOOKUP($B518,Curtains!$A:N,8,0)</f>
        <v>11.22</v>
      </c>
      <c r="G518" s="45">
        <f>VLOOKUP($B518,Curtains!$A:O,9,0)</f>
        <v>10.199999999999999</v>
      </c>
      <c r="H518" s="45">
        <f>VLOOKUP($B518,Curtains!$A:P,10,0)</f>
        <v>11.22</v>
      </c>
      <c r="I518" s="16" t="s">
        <v>563</v>
      </c>
    </row>
    <row r="519" spans="1:9" ht="13" x14ac:dyDescent="0.25">
      <c r="A519" s="46" t="s">
        <v>677</v>
      </c>
      <c r="B519" s="47">
        <v>9027179</v>
      </c>
      <c r="C519" s="15" t="s">
        <v>575</v>
      </c>
      <c r="D519" s="72">
        <v>10</v>
      </c>
      <c r="E519" s="45">
        <f>VLOOKUP($B519,Curtains!$A:M,7,0)</f>
        <v>8.16</v>
      </c>
      <c r="F519" s="45">
        <f>VLOOKUP($B519,Curtains!$A:N,8,0)</f>
        <v>8.9760000000000009</v>
      </c>
      <c r="G519" s="45">
        <f>VLOOKUP($B519,Curtains!$A:O,9,0)</f>
        <v>8.16</v>
      </c>
      <c r="H519" s="45">
        <f>VLOOKUP($B519,Curtains!$A:P,10,0)</f>
        <v>8.9760000000000009</v>
      </c>
      <c r="I519" s="16" t="s">
        <v>563</v>
      </c>
    </row>
    <row r="520" spans="1:9" ht="13" x14ac:dyDescent="0.25">
      <c r="A520" s="49" t="s">
        <v>635</v>
      </c>
      <c r="B520" s="48">
        <v>1782922</v>
      </c>
      <c r="C520" s="15" t="s">
        <v>614</v>
      </c>
      <c r="D520" s="72">
        <v>1</v>
      </c>
      <c r="E520" s="45">
        <f>VLOOKUP($B520,Curtains!$A:M,7,0)</f>
        <v>83.884800000000013</v>
      </c>
      <c r="F520" s="45">
        <f>VLOOKUP($B520,Curtains!$A:N,8,0)</f>
        <v>92.273280000000028</v>
      </c>
      <c r="G520" s="45">
        <f>VLOOKUP($B520,Curtains!$A:O,9,0)</f>
        <v>83.884800000000013</v>
      </c>
      <c r="H520" s="45">
        <f>VLOOKUP($B520,Curtains!$A:P,10,0)</f>
        <v>92.273280000000028</v>
      </c>
      <c r="I520" s="16" t="s">
        <v>563</v>
      </c>
    </row>
    <row r="521" spans="1:9" ht="13" x14ac:dyDescent="0.25">
      <c r="A521" s="49" t="s">
        <v>615</v>
      </c>
      <c r="B521" s="48">
        <v>1782921</v>
      </c>
      <c r="C521" s="15" t="s">
        <v>614</v>
      </c>
      <c r="D521" s="72">
        <v>1</v>
      </c>
      <c r="E521" s="45">
        <f>VLOOKUP($B521,Curtains!$A:M,7,0)</f>
        <v>3.6699600000000001</v>
      </c>
      <c r="F521" s="45">
        <f>VLOOKUP($B521,Curtains!$A:N,8,0)</f>
        <v>4.0369560000000009</v>
      </c>
      <c r="G521" s="45">
        <f>VLOOKUP($B521,Curtains!$A:O,9,0)</f>
        <v>3.6699600000000001</v>
      </c>
      <c r="H521" s="45">
        <f>VLOOKUP($B521,Curtains!$A:P,10,0)</f>
        <v>4.0369560000000009</v>
      </c>
      <c r="I521" s="16" t="s">
        <v>563</v>
      </c>
    </row>
    <row r="522" spans="1:9" ht="13" x14ac:dyDescent="0.25">
      <c r="A522" s="46" t="s">
        <v>663</v>
      </c>
      <c r="B522" s="46">
        <v>9026927</v>
      </c>
      <c r="C522" s="15" t="s">
        <v>662</v>
      </c>
      <c r="D522" s="72">
        <v>1</v>
      </c>
      <c r="E522" s="45">
        <f>VLOOKUP($B522,Curtains!$A:M,7,0)</f>
        <v>22.287000000000003</v>
      </c>
      <c r="F522" s="45">
        <f>VLOOKUP($B522,Curtains!$A:N,8,0)</f>
        <v>24.515700000000006</v>
      </c>
      <c r="G522" s="45">
        <f>VLOOKUP($B522,Curtains!$A:O,9,0)</f>
        <v>22.287000000000003</v>
      </c>
      <c r="H522" s="45">
        <f>VLOOKUP($B522,Curtains!$A:P,10,0)</f>
        <v>24.515700000000006</v>
      </c>
      <c r="I522" s="16" t="s">
        <v>563</v>
      </c>
    </row>
    <row r="523" spans="1:9" ht="13" x14ac:dyDescent="0.25">
      <c r="A523" s="46" t="s">
        <v>664</v>
      </c>
      <c r="B523" s="46">
        <v>9026928</v>
      </c>
      <c r="C523" s="15" t="s">
        <v>662</v>
      </c>
      <c r="D523" s="72">
        <v>1</v>
      </c>
      <c r="E523" s="45">
        <f>VLOOKUP($B523,Curtains!$A:M,7,0)</f>
        <v>2.3459999999999996</v>
      </c>
      <c r="F523" s="45">
        <f>VLOOKUP($B523,Curtains!$A:N,8,0)</f>
        <v>2.5806</v>
      </c>
      <c r="G523" s="45">
        <f>VLOOKUP($B523,Curtains!$A:O,9,0)</f>
        <v>2.3459999999999996</v>
      </c>
      <c r="H523" s="45">
        <f>VLOOKUP($B523,Curtains!$A:P,10,0)</f>
        <v>2.5806</v>
      </c>
      <c r="I523" s="16" t="s">
        <v>563</v>
      </c>
    </row>
    <row r="524" spans="1:9" ht="13" x14ac:dyDescent="0.25">
      <c r="A524" s="46" t="s">
        <v>665</v>
      </c>
      <c r="B524" s="46">
        <v>9026929</v>
      </c>
      <c r="C524" s="15" t="s">
        <v>662</v>
      </c>
      <c r="D524" s="72">
        <v>1</v>
      </c>
      <c r="E524" s="45">
        <f>VLOOKUP($B524,Curtains!$A:M,7,0)</f>
        <v>3.5700000000000003</v>
      </c>
      <c r="F524" s="45">
        <f>VLOOKUP($B524,Curtains!$A:N,8,0)</f>
        <v>3.9270000000000005</v>
      </c>
      <c r="G524" s="45">
        <f>VLOOKUP($B524,Curtains!$A:O,9,0)</f>
        <v>3.5700000000000003</v>
      </c>
      <c r="H524" s="45">
        <f>VLOOKUP($B524,Curtains!$A:P,10,0)</f>
        <v>3.9270000000000005</v>
      </c>
      <c r="I524" s="16" t="s">
        <v>563</v>
      </c>
    </row>
    <row r="525" spans="1:9" ht="13" x14ac:dyDescent="0.25">
      <c r="A525" s="46" t="s">
        <v>666</v>
      </c>
      <c r="B525" s="46">
        <v>9026930</v>
      </c>
      <c r="C525" s="15" t="s">
        <v>662</v>
      </c>
      <c r="D525" s="72">
        <v>1</v>
      </c>
      <c r="E525" s="45">
        <f>VLOOKUP($B525,Curtains!$A:M,7,0)</f>
        <v>12.903</v>
      </c>
      <c r="F525" s="45">
        <f>VLOOKUP($B525,Curtains!$A:N,8,0)</f>
        <v>14.193300000000002</v>
      </c>
      <c r="G525" s="45">
        <f>VLOOKUP($B525,Curtains!$A:O,9,0)</f>
        <v>12.903</v>
      </c>
      <c r="H525" s="45">
        <f>VLOOKUP($B525,Curtains!$A:P,10,0)</f>
        <v>14.193300000000002</v>
      </c>
      <c r="I525" s="16" t="s">
        <v>563</v>
      </c>
    </row>
    <row r="526" spans="1:9" ht="13" x14ac:dyDescent="0.25">
      <c r="A526" s="46" t="s">
        <v>667</v>
      </c>
      <c r="B526" s="46">
        <v>9026931</v>
      </c>
      <c r="C526" s="15" t="s">
        <v>662</v>
      </c>
      <c r="D526" s="72">
        <v>1</v>
      </c>
      <c r="E526" s="45">
        <f>VLOOKUP($B526,Curtains!$A:M,7,0)</f>
        <v>5.8650000000000002</v>
      </c>
      <c r="F526" s="45">
        <f>VLOOKUP($B526,Curtains!$A:N,8,0)</f>
        <v>6.4515000000000011</v>
      </c>
      <c r="G526" s="45">
        <f>VLOOKUP($B526,Curtains!$A:O,9,0)</f>
        <v>5.8650000000000002</v>
      </c>
      <c r="H526" s="45">
        <f>VLOOKUP($B526,Curtains!$A:P,10,0)</f>
        <v>6.4515000000000011</v>
      </c>
      <c r="I526" s="16" t="s">
        <v>563</v>
      </c>
    </row>
    <row r="527" spans="1:9" ht="13" x14ac:dyDescent="0.25">
      <c r="A527" s="46" t="s">
        <v>668</v>
      </c>
      <c r="B527" s="46">
        <v>9026932</v>
      </c>
      <c r="C527" s="15" t="s">
        <v>662</v>
      </c>
      <c r="D527" s="72">
        <v>1</v>
      </c>
      <c r="E527" s="45">
        <f>VLOOKUP($B527,Curtains!$A:M,7,0)</f>
        <v>2.5499999999999998</v>
      </c>
      <c r="F527" s="45">
        <f>VLOOKUP($B527,Curtains!$A:N,8,0)</f>
        <v>2.8050000000000002</v>
      </c>
      <c r="G527" s="45">
        <f>VLOOKUP($B527,Curtains!$A:O,9,0)</f>
        <v>2.5499999999999998</v>
      </c>
      <c r="H527" s="45">
        <f>VLOOKUP($B527,Curtains!$A:P,10,0)</f>
        <v>2.8050000000000002</v>
      </c>
      <c r="I527" s="16" t="s">
        <v>563</v>
      </c>
    </row>
    <row r="528" spans="1:9" ht="13" x14ac:dyDescent="0.25">
      <c r="A528" s="46" t="s">
        <v>669</v>
      </c>
      <c r="B528" s="46">
        <v>9026933</v>
      </c>
      <c r="C528" s="15" t="s">
        <v>662</v>
      </c>
      <c r="D528" s="72">
        <v>1</v>
      </c>
      <c r="E528" s="45">
        <f>VLOOKUP($B528,Curtains!$A:M,7,0)</f>
        <v>29.324999999999999</v>
      </c>
      <c r="F528" s="45">
        <f>VLOOKUP($B528,Curtains!$A:N,8,0)</f>
        <v>32.2575</v>
      </c>
      <c r="G528" s="45">
        <f>VLOOKUP($B528,Curtains!$A:O,9,0)</f>
        <v>29.324999999999999</v>
      </c>
      <c r="H528" s="45">
        <f>VLOOKUP($B528,Curtains!$A:P,10,0)</f>
        <v>32.2575</v>
      </c>
      <c r="I528" s="16" t="s">
        <v>563</v>
      </c>
    </row>
    <row r="529" spans="1:9" ht="13" x14ac:dyDescent="0.25">
      <c r="A529" s="46" t="s">
        <v>690</v>
      </c>
      <c r="B529" s="46">
        <v>9026934</v>
      </c>
      <c r="C529" s="15" t="s">
        <v>662</v>
      </c>
      <c r="D529" s="72">
        <v>500</v>
      </c>
      <c r="E529" s="45">
        <f>VLOOKUP($B529,Curtains!$A:M,7,0)</f>
        <v>3.0090000000000003</v>
      </c>
      <c r="F529" s="45">
        <f>VLOOKUP($B529,Curtains!$A:N,8,0)</f>
        <v>3.3099000000000007</v>
      </c>
      <c r="G529" s="45">
        <f>VLOOKUP($B529,Curtains!$A:O,9,0)</f>
        <v>3.0090000000000003</v>
      </c>
      <c r="H529" s="45">
        <f>VLOOKUP($B529,Curtains!$A:P,10,0)</f>
        <v>3.3099000000000007</v>
      </c>
      <c r="I529" s="16" t="s">
        <v>563</v>
      </c>
    </row>
    <row r="530" spans="1:9" ht="13" x14ac:dyDescent="0.25">
      <c r="A530" s="46" t="s">
        <v>670</v>
      </c>
      <c r="B530" s="46">
        <v>9026935</v>
      </c>
      <c r="C530" s="15" t="s">
        <v>662</v>
      </c>
      <c r="D530" s="72">
        <v>1</v>
      </c>
      <c r="E530" s="45">
        <f>VLOOKUP($B530,Curtains!$A:M,7,0)</f>
        <v>33.660000000000004</v>
      </c>
      <c r="F530" s="45">
        <f>VLOOKUP($B530,Curtains!$A:N,8,0)</f>
        <v>37.02600000000001</v>
      </c>
      <c r="G530" s="45">
        <f>VLOOKUP($B530,Curtains!$A:O,9,0)</f>
        <v>33.660000000000004</v>
      </c>
      <c r="H530" s="45">
        <f>VLOOKUP($B530,Curtains!$A:P,10,0)</f>
        <v>37.02600000000001</v>
      </c>
      <c r="I530" s="16" t="s">
        <v>563</v>
      </c>
    </row>
    <row r="531" spans="1:9" ht="13" x14ac:dyDescent="0.25">
      <c r="A531" s="46" t="s">
        <v>671</v>
      </c>
      <c r="B531" s="46">
        <v>9026936</v>
      </c>
      <c r="C531" s="15" t="s">
        <v>662</v>
      </c>
      <c r="D531" s="72">
        <v>1</v>
      </c>
      <c r="E531" s="45">
        <f>VLOOKUP($B531,Curtains!$A:M,7,0)</f>
        <v>12.903</v>
      </c>
      <c r="F531" s="45">
        <f>VLOOKUP($B531,Curtains!$A:N,8,0)</f>
        <v>14.193300000000002</v>
      </c>
      <c r="G531" s="45">
        <f>VLOOKUP($B531,Curtains!$A:O,9,0)</f>
        <v>12.903</v>
      </c>
      <c r="H531" s="45">
        <f>VLOOKUP($B531,Curtains!$A:P,10,0)</f>
        <v>14.193300000000002</v>
      </c>
      <c r="I531" s="16" t="s">
        <v>563</v>
      </c>
    </row>
    <row r="532" spans="1:9" ht="13" x14ac:dyDescent="0.25">
      <c r="A532" s="46" t="s">
        <v>672</v>
      </c>
      <c r="B532" s="46">
        <v>9026937</v>
      </c>
      <c r="C532" s="15" t="s">
        <v>662</v>
      </c>
      <c r="D532" s="72">
        <v>1</v>
      </c>
      <c r="E532" s="45">
        <f>VLOOKUP($B532,Curtains!$A:M,7,0)</f>
        <v>40.392000000000003</v>
      </c>
      <c r="F532" s="45">
        <f>VLOOKUP($B532,Curtains!$A:N,8,0)</f>
        <v>44.431200000000004</v>
      </c>
      <c r="G532" s="45">
        <f>VLOOKUP($B532,Curtains!$A:O,9,0)</f>
        <v>40.392000000000003</v>
      </c>
      <c r="H532" s="45">
        <f>VLOOKUP($B532,Curtains!$A:P,10,0)</f>
        <v>44.431200000000004</v>
      </c>
      <c r="I532" s="16" t="s">
        <v>563</v>
      </c>
    </row>
    <row r="533" spans="1:9" ht="13" x14ac:dyDescent="0.25">
      <c r="A533" s="46" t="s">
        <v>673</v>
      </c>
      <c r="B533" s="46">
        <v>9026938</v>
      </c>
      <c r="C533" s="15" t="s">
        <v>662</v>
      </c>
      <c r="D533" s="72">
        <v>500</v>
      </c>
      <c r="E533" s="45">
        <f>VLOOKUP($B533,Curtains!$A:M,7,0)</f>
        <v>3.0090000000000003</v>
      </c>
      <c r="F533" s="45">
        <f>VLOOKUP($B533,Curtains!$A:N,8,0)</f>
        <v>3.3099000000000007</v>
      </c>
      <c r="G533" s="45">
        <f>VLOOKUP($B533,Curtains!$A:O,9,0)</f>
        <v>3.0090000000000003</v>
      </c>
      <c r="H533" s="45">
        <f>VLOOKUP($B533,Curtains!$A:P,10,0)</f>
        <v>3.3099000000000007</v>
      </c>
      <c r="I533" s="16" t="s">
        <v>563</v>
      </c>
    </row>
    <row r="534" spans="1:9" ht="13" x14ac:dyDescent="0.25">
      <c r="A534" s="46" t="s">
        <v>674</v>
      </c>
      <c r="B534" s="46">
        <v>9026939</v>
      </c>
      <c r="C534" s="15" t="s">
        <v>662</v>
      </c>
      <c r="D534" s="72">
        <v>500</v>
      </c>
      <c r="E534" s="45">
        <f>VLOOKUP($B534,Curtains!$A:M,7,0)</f>
        <v>2.8050000000000002</v>
      </c>
      <c r="F534" s="45">
        <f>VLOOKUP($B534,Curtains!$A:N,8,0)</f>
        <v>3.0855000000000006</v>
      </c>
      <c r="G534" s="45">
        <f>VLOOKUP($B534,Curtains!$A:O,9,0)</f>
        <v>2.8050000000000002</v>
      </c>
      <c r="H534" s="45">
        <f>VLOOKUP($B534,Curtains!$A:P,10,0)</f>
        <v>3.0855000000000006</v>
      </c>
      <c r="I534" s="16" t="s">
        <v>563</v>
      </c>
    </row>
    <row r="535" spans="1:9" ht="13" x14ac:dyDescent="0.25">
      <c r="A535" s="46" t="s">
        <v>675</v>
      </c>
      <c r="B535" s="46">
        <v>9026940</v>
      </c>
      <c r="C535" s="15" t="s">
        <v>662</v>
      </c>
      <c r="D535" s="72">
        <v>1</v>
      </c>
      <c r="E535" s="45">
        <f>VLOOKUP($B535,Curtains!$A:M,7,0)</f>
        <v>2.3459999999999996</v>
      </c>
      <c r="F535" s="45">
        <f>VLOOKUP($B535,Curtains!$A:N,8,0)</f>
        <v>2.5806</v>
      </c>
      <c r="G535" s="45">
        <f>VLOOKUP($B535,Curtains!$A:O,9,0)</f>
        <v>2.3459999999999996</v>
      </c>
      <c r="H535" s="45">
        <f>VLOOKUP($B535,Curtains!$A:P,10,0)</f>
        <v>2.5806</v>
      </c>
      <c r="I535" s="16" t="s">
        <v>563</v>
      </c>
    </row>
    <row r="536" spans="1:9" ht="13" x14ac:dyDescent="0.25">
      <c r="A536" s="46" t="s">
        <v>676</v>
      </c>
      <c r="B536" s="46">
        <v>9026941</v>
      </c>
      <c r="C536" s="15" t="s">
        <v>662</v>
      </c>
      <c r="D536" s="72">
        <v>1</v>
      </c>
      <c r="E536" s="45">
        <f>VLOOKUP($B536,Curtains!$A:M,7,0)</f>
        <v>2.2440000000000002</v>
      </c>
      <c r="F536" s="45">
        <f>VLOOKUP($B536,Curtains!$A:N,8,0)</f>
        <v>2.4684000000000004</v>
      </c>
      <c r="G536" s="45">
        <f>VLOOKUP($B536,Curtains!$A:O,9,0)</f>
        <v>2.2440000000000002</v>
      </c>
      <c r="H536" s="45">
        <f>VLOOKUP($B536,Curtains!$A:P,10,0)</f>
        <v>2.4684000000000004</v>
      </c>
      <c r="I536" s="16" t="s">
        <v>563</v>
      </c>
    </row>
    <row r="537" spans="1:9" ht="13" x14ac:dyDescent="0.25">
      <c r="A537" s="46" t="s">
        <v>587</v>
      </c>
      <c r="B537" s="47">
        <v>1780906</v>
      </c>
      <c r="C537" s="15" t="s">
        <v>586</v>
      </c>
      <c r="D537" s="72">
        <v>100</v>
      </c>
      <c r="E537" s="45">
        <f>VLOOKUP($B537,Curtains!$A:M,7,0)</f>
        <v>3.14568</v>
      </c>
      <c r="F537" s="45">
        <f>VLOOKUP($B537,Curtains!$A:N,8,0)</f>
        <v>3.4602480000000004</v>
      </c>
      <c r="G537" s="45">
        <f>VLOOKUP($B537,Curtains!$A:O,9,0)</f>
        <v>3.14568</v>
      </c>
      <c r="H537" s="45">
        <f>VLOOKUP($B537,Curtains!$A:P,10,0)</f>
        <v>3.4602480000000004</v>
      </c>
      <c r="I537" s="16" t="s">
        <v>563</v>
      </c>
    </row>
    <row r="538" spans="1:9" ht="13" x14ac:dyDescent="0.25">
      <c r="A538" s="46" t="s">
        <v>588</v>
      </c>
      <c r="B538" s="47">
        <v>1780907</v>
      </c>
      <c r="C538" s="15" t="s">
        <v>586</v>
      </c>
      <c r="D538" s="72">
        <v>100</v>
      </c>
      <c r="E538" s="45">
        <f>VLOOKUP($B538,Curtains!$A:M,7,0)</f>
        <v>5.2428000000000008</v>
      </c>
      <c r="F538" s="45">
        <f>VLOOKUP($B538,Curtains!$A:N,8,0)</f>
        <v>5.7670800000000018</v>
      </c>
      <c r="G538" s="45">
        <f>VLOOKUP($B538,Curtains!$A:O,9,0)</f>
        <v>5.2428000000000008</v>
      </c>
      <c r="H538" s="45">
        <f>VLOOKUP($B538,Curtains!$A:P,10,0)</f>
        <v>5.7670800000000018</v>
      </c>
      <c r="I538" s="16" t="s">
        <v>563</v>
      </c>
    </row>
    <row r="539" spans="1:9" ht="13" x14ac:dyDescent="0.25">
      <c r="A539" s="46" t="s">
        <v>589</v>
      </c>
      <c r="B539" s="47">
        <v>1780909</v>
      </c>
      <c r="C539" s="15" t="s">
        <v>586</v>
      </c>
      <c r="D539" s="72">
        <v>50</v>
      </c>
      <c r="E539" s="45">
        <f>VLOOKUP($B539,Curtains!$A:M,7,0)</f>
        <v>11.53416</v>
      </c>
      <c r="F539" s="45">
        <f>VLOOKUP($B539,Curtains!$A:N,8,0)</f>
        <v>12.687576000000002</v>
      </c>
      <c r="G539" s="45">
        <f>VLOOKUP($B539,Curtains!$A:O,9,0)</f>
        <v>11.53416</v>
      </c>
      <c r="H539" s="45">
        <f>VLOOKUP($B539,Curtains!$A:P,10,0)</f>
        <v>12.687576000000002</v>
      </c>
      <c r="I539" s="16" t="s">
        <v>563</v>
      </c>
    </row>
    <row r="540" spans="1:9" ht="13" x14ac:dyDescent="0.25">
      <c r="A540" s="46" t="s">
        <v>590</v>
      </c>
      <c r="B540" s="47">
        <v>1780910</v>
      </c>
      <c r="C540" s="15" t="s">
        <v>586</v>
      </c>
      <c r="D540" s="72">
        <v>50</v>
      </c>
      <c r="E540" s="45">
        <f>VLOOKUP($B540,Curtains!$A:M,7,0)</f>
        <v>14.67984</v>
      </c>
      <c r="F540" s="45">
        <f>VLOOKUP($B540,Curtains!$A:N,8,0)</f>
        <v>16.147824000000004</v>
      </c>
      <c r="G540" s="45">
        <f>VLOOKUP($B540,Curtains!$A:O,9,0)</f>
        <v>14.67984</v>
      </c>
      <c r="H540" s="45">
        <f>VLOOKUP($B540,Curtains!$A:P,10,0)</f>
        <v>16.147824000000004</v>
      </c>
      <c r="I540" s="16" t="s">
        <v>563</v>
      </c>
    </row>
    <row r="541" spans="1:9" ht="13" x14ac:dyDescent="0.25">
      <c r="A541" s="46" t="s">
        <v>591</v>
      </c>
      <c r="B541" s="47">
        <v>1782789</v>
      </c>
      <c r="C541" s="15" t="s">
        <v>586</v>
      </c>
      <c r="D541" s="72">
        <v>100</v>
      </c>
      <c r="E541" s="45">
        <f>VLOOKUP($B541,Curtains!$A:M,7,0)</f>
        <v>1.0485599999999999</v>
      </c>
      <c r="F541" s="45">
        <f>VLOOKUP($B541,Curtains!$A:N,8,0)</f>
        <v>1.153416</v>
      </c>
      <c r="G541" s="45">
        <f>VLOOKUP($B541,Curtains!$A:O,9,0)</f>
        <v>1.0485599999999999</v>
      </c>
      <c r="H541" s="45">
        <f>VLOOKUP($B541,Curtains!$A:P,10,0)</f>
        <v>1.153416</v>
      </c>
      <c r="I541" s="16" t="s">
        <v>563</v>
      </c>
    </row>
    <row r="542" spans="1:9" ht="13" x14ac:dyDescent="0.25">
      <c r="A542" s="46" t="s">
        <v>593</v>
      </c>
      <c r="B542" s="47">
        <v>1780908</v>
      </c>
      <c r="C542" s="15" t="s">
        <v>592</v>
      </c>
      <c r="D542" s="72">
        <v>10</v>
      </c>
      <c r="E542" s="45">
        <f>VLOOKUP($B542,Curtains!$A:M,7,0)</f>
        <v>26.213999999999999</v>
      </c>
      <c r="F542" s="45">
        <f>VLOOKUP($B542,Curtains!$A:N,8,0)</f>
        <v>28.8354</v>
      </c>
      <c r="G542" s="45">
        <f>VLOOKUP($B542,Curtains!$A:O,9,0)</f>
        <v>26.213999999999999</v>
      </c>
      <c r="H542" s="45">
        <f>VLOOKUP($B542,Curtains!$A:P,10,0)</f>
        <v>28.8354</v>
      </c>
      <c r="I542" s="16" t="s">
        <v>563</v>
      </c>
    </row>
    <row r="543" spans="1:9" ht="13" x14ac:dyDescent="0.25">
      <c r="A543" s="46" t="s">
        <v>594</v>
      </c>
      <c r="B543" s="47">
        <v>1780898</v>
      </c>
      <c r="C543" s="15" t="s">
        <v>592</v>
      </c>
      <c r="D543" s="72">
        <v>10</v>
      </c>
      <c r="E543" s="45">
        <f>VLOOKUP($B543,Curtains!$A:M,7,0)</f>
        <v>5.2428000000000008</v>
      </c>
      <c r="F543" s="45">
        <f>VLOOKUP($B543,Curtains!$A:N,8,0)</f>
        <v>5.7670800000000018</v>
      </c>
      <c r="G543" s="45">
        <f>VLOOKUP($B543,Curtains!$A:O,9,0)</f>
        <v>5.2428000000000008</v>
      </c>
      <c r="H543" s="45">
        <f>VLOOKUP($B543,Curtains!$A:P,10,0)</f>
        <v>5.7670800000000018</v>
      </c>
      <c r="I543" s="16" t="s">
        <v>563</v>
      </c>
    </row>
    <row r="544" spans="1:9" ht="13" x14ac:dyDescent="0.25">
      <c r="A544" s="46" t="s">
        <v>595</v>
      </c>
      <c r="B544" s="47">
        <v>1782106</v>
      </c>
      <c r="C544" s="15" t="s">
        <v>592</v>
      </c>
      <c r="D544" s="72">
        <v>1</v>
      </c>
      <c r="E544" s="45">
        <f>VLOOKUP($B544,Curtains!$A:M,7,0)</f>
        <v>15.728400000000001</v>
      </c>
      <c r="F544" s="45">
        <f>VLOOKUP($B544,Curtains!$A:N,8,0)</f>
        <v>17.301240000000004</v>
      </c>
      <c r="G544" s="45">
        <f>VLOOKUP($B544,Curtains!$A:O,9,0)</f>
        <v>15.728400000000001</v>
      </c>
      <c r="H544" s="45">
        <f>VLOOKUP($B544,Curtains!$A:P,10,0)</f>
        <v>17.301240000000004</v>
      </c>
      <c r="I544" s="16" t="s">
        <v>563</v>
      </c>
    </row>
    <row r="545" spans="1:9" ht="13" x14ac:dyDescent="0.25">
      <c r="A545" s="46" t="s">
        <v>596</v>
      </c>
      <c r="B545" s="47">
        <v>1780954</v>
      </c>
      <c r="C545" s="15" t="s">
        <v>592</v>
      </c>
      <c r="D545" s="72">
        <v>10</v>
      </c>
      <c r="E545" s="45">
        <f>VLOOKUP($B545,Curtains!$A:M,7,0)</f>
        <v>3.14568</v>
      </c>
      <c r="F545" s="45">
        <f>VLOOKUP($B545,Curtains!$A:N,8,0)</f>
        <v>3.4602480000000004</v>
      </c>
      <c r="G545" s="45">
        <f>VLOOKUP($B545,Curtains!$A:O,9,0)</f>
        <v>3.14568</v>
      </c>
      <c r="H545" s="45">
        <f>VLOOKUP($B545,Curtains!$A:P,10,0)</f>
        <v>3.4602480000000004</v>
      </c>
      <c r="I545" s="16" t="s">
        <v>563</v>
      </c>
    </row>
    <row r="546" spans="1:9" ht="13" x14ac:dyDescent="0.25">
      <c r="A546" s="46" t="s">
        <v>597</v>
      </c>
      <c r="B546" s="50">
        <v>9015443</v>
      </c>
      <c r="C546" s="15" t="s">
        <v>592</v>
      </c>
      <c r="D546" s="72">
        <v>1</v>
      </c>
      <c r="E546" s="45">
        <f>VLOOKUP($B546,Curtains!$A:M,7,0)</f>
        <v>18.874080000000003</v>
      </c>
      <c r="F546" s="45">
        <f>VLOOKUP($B546,Curtains!$A:N,8,0)</f>
        <v>20.761488000000003</v>
      </c>
      <c r="G546" s="45">
        <f>VLOOKUP($B546,Curtains!$A:O,9,0)</f>
        <v>18.874080000000003</v>
      </c>
      <c r="H546" s="45">
        <f>VLOOKUP($B546,Curtains!$A:P,10,0)</f>
        <v>20.761488000000003</v>
      </c>
      <c r="I546" s="16" t="s">
        <v>563</v>
      </c>
    </row>
    <row r="547" spans="1:9" ht="13" x14ac:dyDescent="0.25">
      <c r="A547" s="46" t="s">
        <v>598</v>
      </c>
      <c r="B547" s="47">
        <v>9014599</v>
      </c>
      <c r="C547" s="15" t="s">
        <v>592</v>
      </c>
      <c r="D547" s="72">
        <v>1</v>
      </c>
      <c r="E547" s="45">
        <f>VLOOKUP($B547,Curtains!$A:M,7,0)</f>
        <v>28.311119999999999</v>
      </c>
      <c r="F547" s="45">
        <f>VLOOKUP($B547,Curtains!$A:N,8,0)</f>
        <v>31.142232</v>
      </c>
      <c r="G547" s="45">
        <f>VLOOKUP($B547,Curtains!$A:O,9,0)</f>
        <v>28.311119999999999</v>
      </c>
      <c r="H547" s="45">
        <f>VLOOKUP($B547,Curtains!$A:P,10,0)</f>
        <v>31.142232</v>
      </c>
      <c r="I547" s="16" t="s">
        <v>563</v>
      </c>
    </row>
    <row r="548" spans="1:9" ht="13" x14ac:dyDescent="0.25">
      <c r="A548" s="46" t="s">
        <v>606</v>
      </c>
      <c r="B548" s="47">
        <v>1870275</v>
      </c>
      <c r="C548" s="15" t="s">
        <v>602</v>
      </c>
      <c r="D548" s="72">
        <v>1</v>
      </c>
      <c r="E548" s="45">
        <f>VLOOKUP($B548,Curtains!$A:M,7,0)</f>
        <v>178.2552</v>
      </c>
      <c r="F548" s="45">
        <f>VLOOKUP($B548,Curtains!$A:N,8,0)</f>
        <v>196.08072000000001</v>
      </c>
      <c r="G548" s="45">
        <f>VLOOKUP($B548,Curtains!$A:O,9,0)</f>
        <v>178.2552</v>
      </c>
      <c r="H548" s="45">
        <f>VLOOKUP($B548,Curtains!$A:P,10,0)</f>
        <v>196.08072000000001</v>
      </c>
      <c r="I548" s="16" t="s">
        <v>563</v>
      </c>
    </row>
  </sheetData>
  <autoFilter ref="A1:I548" xr:uid="{00000000-0009-0000-0000-000009000000}"/>
  <phoneticPr fontId="14" type="noConversion"/>
  <conditionalFormatting sqref="B549:B65564 B1:B8 I248:I461 B10:B247">
    <cfRule type="duplicateValues" dxfId="17" priority="27"/>
  </conditionalFormatting>
  <conditionalFormatting sqref="B248">
    <cfRule type="duplicateValues" dxfId="16" priority="26"/>
  </conditionalFormatting>
  <conditionalFormatting sqref="B249:B274">
    <cfRule type="duplicateValues" dxfId="15" priority="25"/>
  </conditionalFormatting>
  <conditionalFormatting sqref="A248:A274">
    <cfRule type="duplicateValues" dxfId="14" priority="24"/>
  </conditionalFormatting>
  <conditionalFormatting sqref="M3:M27">
    <cfRule type="duplicateValues" dxfId="13" priority="17"/>
  </conditionalFormatting>
  <conditionalFormatting sqref="B315:B461">
    <cfRule type="duplicateValues" dxfId="12" priority="151"/>
  </conditionalFormatting>
  <conditionalFormatting sqref="A315:A461">
    <cfRule type="duplicateValues" dxfId="11" priority="153"/>
  </conditionalFormatting>
  <conditionalFormatting sqref="B275:B299">
    <cfRule type="duplicateValues" dxfId="10" priority="175"/>
  </conditionalFormatting>
  <conditionalFormatting sqref="A275:A299">
    <cfRule type="duplicateValues" dxfId="9" priority="177"/>
  </conditionalFormatting>
  <conditionalFormatting sqref="B300:B314">
    <cfRule type="duplicateValues" dxfId="8" priority="181"/>
  </conditionalFormatting>
  <conditionalFormatting sqref="A300:A314">
    <cfRule type="duplicateValues" dxfId="7" priority="183"/>
  </conditionalFormatting>
  <conditionalFormatting sqref="I462:I472">
    <cfRule type="duplicateValues" dxfId="6" priority="10"/>
  </conditionalFormatting>
  <conditionalFormatting sqref="I473:I478">
    <cfRule type="duplicateValues" dxfId="5" priority="9"/>
  </conditionalFormatting>
  <conditionalFormatting sqref="P3:P29">
    <cfRule type="duplicateValues" dxfId="4" priority="1"/>
  </conditionalFormatting>
  <conditionalFormatting sqref="P209:P216">
    <cfRule type="duplicateValues" dxfId="3" priority="6"/>
  </conditionalFormatting>
  <conditionalFormatting sqref="P30:P54">
    <cfRule type="duplicateValues" dxfId="2" priority="3"/>
  </conditionalFormatting>
  <conditionalFormatting sqref="P55:P69">
    <cfRule type="duplicateValues" dxfId="1" priority="4"/>
  </conditionalFormatting>
  <conditionalFormatting sqref="P70:P202">
    <cfRule type="duplicateValues" dxfId="0" priority="2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98A4C9DBE41DC9E4CEB39D1D3D20B0074935880EEDB144294C77AAF0306DF37" ma:contentTypeVersion="14" ma:contentTypeDescription="Create a new document." ma:contentTypeScope="" ma:versionID="96d27201883a4cfde5d2e9203bb752c0">
  <xsd:schema xmlns:xsd="http://www.w3.org/2001/XMLSchema" xmlns:xs="http://www.w3.org/2001/XMLSchema" xmlns:p="http://schemas.microsoft.com/office/2006/metadata/properties" xmlns:ns2="20434CEC-F224-445D-89C8-DA7D5882575D" xmlns:ns3="579f8234-1b3a-43c6-877d-00555ce149dc" xmlns:ns4="572f2fb1-3e62-48a4-be81-a1988ba65d82" targetNamespace="http://schemas.microsoft.com/office/2006/metadata/properties" ma:root="true" ma:fieldsID="9780bcece213a019f619ec0dfa3bd31e" ns2:_="" ns3:_="" ns4:_="">
    <xsd:import namespace="20434CEC-F224-445D-89C8-DA7D5882575D"/>
    <xsd:import namespace="579f8234-1b3a-43c6-877d-00555ce149dc"/>
    <xsd:import namespace="572f2fb1-3e62-48a4-be81-a1988ba65d82"/>
    <xsd:element name="properties">
      <xsd:complexType>
        <xsd:sequence>
          <xsd:element name="documentManagement">
            <xsd:complexType>
              <xsd:all>
                <xsd:element ref="ns2:SomfyTagsTaxHTField" minOccurs="0"/>
                <xsd:element ref="ns2:SomfyDocumentTypeTaxHTField" minOccurs="0"/>
                <xsd:element ref="ns3:SomfySite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3:SharedWithUsers" minOccurs="0"/>
                <xsd:element ref="ns3:SharedWithDetail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4CEC-F224-445D-89C8-DA7D5882575D" elementFormDefault="qualified">
    <xsd:import namespace="http://schemas.microsoft.com/office/2006/documentManagement/types"/>
    <xsd:import namespace="http://schemas.microsoft.com/office/infopath/2007/PartnerControls"/>
    <xsd:element name="SomfyTagsTaxHTField" ma:index="8" nillable="true" ma:taxonomy="true" ma:internalName="SomfyTagsTaxHTField" ma:taxonomyFieldName="SomfyTags" ma:displayName="Tags" ma:fieldId="{8b81c89c-6d4b-4a9e-bfe4-626fe045d6df}" ma:taxonomyMulti="true" ma:sspId="4560a912-820e-4fa3-9fe9-00a4a9064378" ma:termSetId="3ac6d041-c917-422f-9282-66ea33c5c43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omfyDocumentTypeTaxHTField" ma:index="10" nillable="true" ma:taxonomy="true" ma:internalName="SomfyDocumentTypeTaxHTField" ma:taxonomyFieldName="SomfyDocumentType" ma:displayName="Document Type" ma:fieldId="{809ca003-ebd1-4854-a594-2d312d6d6983}" ma:sspId="4560a912-820e-4fa3-9fe9-00a4a9064378" ma:termSetId="8b5d468f-06c9-4f1d-a6b4-0e5e089ccb3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f8234-1b3a-43c6-877d-00555ce149dc" elementFormDefault="qualified">
    <xsd:import namespace="http://schemas.microsoft.com/office/2006/documentManagement/types"/>
    <xsd:import namespace="http://schemas.microsoft.com/office/infopath/2007/PartnerControls"/>
    <xsd:element name="SomfySite" ma:index="12" nillable="true" ma:displayName="Site" ma:hidden="true" ma:internalName="SomfySite">
      <xsd:simpleType>
        <xsd:restriction base="dms:Text">
          <xsd:maxLength value="255"/>
        </xsd:restriction>
      </xsd:simpleType>
    </xsd:element>
    <xsd:element name="TaxCatchAll" ma:index="13" nillable="true" ma:displayName="Taxonomy Catch All Column" ma:description="" ma:hidden="true" ma:list="{4b62be17-7237-4d73-8643-1aaf087bd901}" ma:internalName="TaxCatchAll" ma:showField="CatchAllData" ma:web="579f8234-1b3a-43c6-877d-00555ce1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f2fb1-3e62-48a4-be81-a1988ba65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mfyDocumentTypeTaxHTField xmlns="20434CEC-F224-445D-89C8-DA7D5882575D">
      <Terms xmlns="http://schemas.microsoft.com/office/infopath/2007/PartnerControls"/>
    </SomfyDocumentTypeTaxHTField>
    <SomfyTagsTaxHTField xmlns="20434CEC-F224-445D-89C8-DA7D5882575D">
      <Terms xmlns="http://schemas.microsoft.com/office/infopath/2007/PartnerControls"/>
    </SomfyTagsTaxHTField>
    <TaxCatchAll xmlns="579f8234-1b3a-43c6-877d-00555ce149dc"/>
    <SomfySite xmlns="579f8234-1b3a-43c6-877d-00555ce149dc" xsi:nil="true"/>
  </documentManagement>
</p:properties>
</file>

<file path=customXml/itemProps1.xml><?xml version="1.0" encoding="utf-8"?>
<ds:datastoreItem xmlns:ds="http://schemas.openxmlformats.org/officeDocument/2006/customXml" ds:itemID="{BC1AEF1D-C373-4184-A7CD-C70664411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34CEC-F224-445D-89C8-DA7D5882575D"/>
    <ds:schemaRef ds:uri="579f8234-1b3a-43c6-877d-00555ce149dc"/>
    <ds:schemaRef ds:uri="572f2fb1-3e62-48a4-be81-a1988ba6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B57562-2907-4673-BEC3-A0871818B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E45634-7E39-4FC7-BB79-EA3EFA1F7225}">
  <ds:schemaRefs>
    <ds:schemaRef ds:uri="http://purl.org/dc/terms/"/>
    <ds:schemaRef ds:uri="http://schemas.openxmlformats.org/package/2006/metadata/core-properties"/>
    <ds:schemaRef ds:uri="20434CEC-F224-445D-89C8-DA7D5882575D"/>
    <ds:schemaRef ds:uri="http://schemas.microsoft.com/office/2006/documentManagement/types"/>
    <ds:schemaRef ds:uri="579f8234-1b3a-43c6-877d-00555ce149dc"/>
    <ds:schemaRef ds:uri="572f2fb1-3e62-48a4-be81-a1988ba65d8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Customer Details</vt:lpstr>
      <vt:lpstr>Contact Information</vt:lpstr>
      <vt:lpstr>Motors</vt:lpstr>
      <vt:lpstr>Electronics</vt:lpstr>
      <vt:lpstr>Accessories&amp;Sundry</vt:lpstr>
      <vt:lpstr>Curtains</vt:lpstr>
      <vt:lpstr>Terms and Conditions</vt:lpstr>
      <vt:lpstr>Consolidated</vt:lpstr>
      <vt:lpstr>Accessories</vt:lpstr>
      <vt:lpstr>Curtains</vt:lpstr>
      <vt:lpstr>Electronics</vt:lpstr>
      <vt:lpstr>Motor_Cables</vt:lpstr>
      <vt:lpstr>'Accessories&amp;Sundry'!Print_Titles</vt:lpstr>
      <vt:lpstr>Curtains!Print_Titles</vt:lpstr>
      <vt:lpstr>Electronics!Print_Titles</vt:lpstr>
      <vt:lpstr>Motors!Print_Titles</vt:lpstr>
      <vt:lpstr>Tubular_Motors</vt:lpstr>
      <vt:lpstr>Window_Opener_Motors</vt:lpstr>
    </vt:vector>
  </TitlesOfParts>
  <Company>Somfy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 Salis</dc:creator>
  <cp:lastModifiedBy>BEGGS Nicole</cp:lastModifiedBy>
  <cp:lastPrinted>2021-07-21T04:05:32Z</cp:lastPrinted>
  <dcterms:created xsi:type="dcterms:W3CDTF">2008-06-04T06:17:32Z</dcterms:created>
  <dcterms:modified xsi:type="dcterms:W3CDTF">2021-09-16T01:02:54Z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0x010100E9198A4C9DBE41DC9E4CEB39D1D3D20B0074935880EEDB144294C77AAF0306DF37</vt:lpwstr>
  </property>
  <property fmtid="{D5CDD505-2E9C-101B-9397-08002B2CF9AE}" pid="3" name="SomfyTags">
    <vt:lpwstr/>
  </property>
  <property fmtid="{D5CDD505-2E9C-101B-9397-08002B2CF9AE}" pid="4" name="Order">
    <vt:r8>100</vt:r8>
  </property>
  <property fmtid="{D5CDD505-2E9C-101B-9397-08002B2CF9AE}" pid="5" name="SomfyDocumentType">
    <vt:lpwstr/>
  </property>
  <property fmtid="{D5CDD505-2E9C-101B-9397-08002B2CF9AE}" pid="6" name="MSIP_Label_afcb221a-6e97-4d92-b656-ecf531a71c86_Enabled">
    <vt:lpwstr>true</vt:lpwstr>
  </property>
  <property fmtid="{D5CDD505-2E9C-101B-9397-08002B2CF9AE}" pid="7" name="MSIP_Label_afcb221a-6e97-4d92-b656-ecf531a71c86_SetDate">
    <vt:lpwstr>2019-07-26T03:35:02Z</vt:lpwstr>
  </property>
  <property fmtid="{D5CDD505-2E9C-101B-9397-08002B2CF9AE}" pid="8" name="MSIP_Label_afcb221a-6e97-4d92-b656-ecf531a71c86_Method">
    <vt:lpwstr>Standard</vt:lpwstr>
  </property>
  <property fmtid="{D5CDD505-2E9C-101B-9397-08002B2CF9AE}" pid="9" name="MSIP_Label_afcb221a-6e97-4d92-b656-ecf531a71c86_Name">
    <vt:lpwstr>General</vt:lpwstr>
  </property>
  <property fmtid="{D5CDD505-2E9C-101B-9397-08002B2CF9AE}" pid="10" name="MSIP_Label_afcb221a-6e97-4d92-b656-ecf531a71c86_SiteId">
    <vt:lpwstr>6f2633ea-c60d-4a07-be1c-b5cd19f27133</vt:lpwstr>
  </property>
  <property fmtid="{D5CDD505-2E9C-101B-9397-08002B2CF9AE}" pid="11" name="MSIP_Label_afcb221a-6e97-4d92-b656-ecf531a71c86_ActionId">
    <vt:lpwstr>e3084ce8-5cef-4d39-ba2c-000046757716</vt:lpwstr>
  </property>
</Properties>
</file>